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bmp" ContentType="image/bmp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media/image39.jpg" ContentType="image/png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media/image146.jpg" ContentType="image/png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686ae916843c7a3/Varios/"/>
    </mc:Choice>
  </mc:AlternateContent>
  <xr:revisionPtr revIDLastSave="0" documentId="8_{658D535C-ED04-4F8D-B510-44FDD0415376}" xr6:coauthVersionLast="45" xr6:coauthVersionMax="45" xr10:uidLastSave="{00000000-0000-0000-0000-000000000000}"/>
  <bookViews>
    <workbookView xWindow="15240" yWindow="-120" windowWidth="15600" windowHeight="11760" xr2:uid="{00000000-000D-0000-FFFF-FFFF00000000}"/>
  </bookViews>
  <sheets>
    <sheet name="Adaptadores" sheetId="10" r:id="rId1"/>
    <sheet name="Bolsos" sheetId="21" r:id="rId2"/>
    <sheet name="Baterias Cargadores y cable" sheetId="22" r:id="rId3"/>
    <sheet name="Carteleria" sheetId="11" r:id="rId4"/>
    <sheet name="Celulares" sheetId="18" r:id="rId5"/>
    <sheet name="Estabilizadores" sheetId="19" r:id="rId6"/>
    <sheet name="Gopro" sheetId="20" r:id="rId7"/>
    <sheet name="Hogar" sheetId="14" r:id="rId8"/>
    <sheet name="Iluminadores" sheetId="17" r:id="rId9"/>
    <sheet name="Microfonos" sheetId="16" r:id="rId10"/>
    <sheet name="Motos" sheetId="13" r:id="rId11"/>
    <sheet name="Tripodes" sheetId="15" r:id="rId12"/>
    <sheet name="Aire libre" sheetId="12" r:id="rId13"/>
    <sheet name="Varios" sheetId="23" r:id="rId14"/>
  </sheets>
  <definedNames>
    <definedName name="Yunteng_950" localSheetId="0">Gopro!$D$7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50" i="14" l="1"/>
  <c r="F50" i="14" s="1"/>
  <c r="E51" i="14"/>
  <c r="F51" i="14" s="1"/>
  <c r="H96" i="12" l="1"/>
  <c r="E5" i="12" l="1"/>
  <c r="F5" i="12" s="1"/>
  <c r="E7" i="12"/>
  <c r="F7" i="12" s="1"/>
  <c r="E8" i="12"/>
  <c r="F8" i="12" s="1"/>
  <c r="E9" i="12"/>
  <c r="F9" i="12" s="1"/>
  <c r="E12" i="12"/>
  <c r="F12" i="12" s="1"/>
  <c r="E13" i="12"/>
  <c r="F13" i="12" s="1"/>
  <c r="E14" i="12"/>
  <c r="F14" i="12" s="1"/>
  <c r="E15" i="12"/>
  <c r="F15" i="12" s="1"/>
  <c r="E16" i="12"/>
  <c r="F16" i="12" s="1"/>
  <c r="E17" i="12"/>
  <c r="F17" i="12" s="1"/>
  <c r="E18" i="12"/>
  <c r="F18" i="12" s="1"/>
  <c r="E19" i="12"/>
  <c r="F19" i="12" s="1"/>
  <c r="E20" i="12"/>
  <c r="F20" i="12" s="1"/>
  <c r="E21" i="12"/>
  <c r="F21" i="12" s="1"/>
  <c r="E22" i="12"/>
  <c r="F22" i="12" s="1"/>
  <c r="E23" i="12"/>
  <c r="F23" i="12" s="1"/>
  <c r="E24" i="12"/>
  <c r="F24" i="12" s="1"/>
  <c r="E25" i="12"/>
  <c r="F25" i="12" s="1"/>
  <c r="E26" i="12"/>
  <c r="F26" i="12" s="1"/>
  <c r="E27" i="12"/>
  <c r="F27" i="12" s="1"/>
  <c r="E28" i="12"/>
  <c r="F28" i="12" s="1"/>
  <c r="E29" i="12"/>
  <c r="F29" i="12" s="1"/>
  <c r="E30" i="12"/>
  <c r="F30" i="12" s="1"/>
  <c r="E31" i="12"/>
  <c r="F31" i="12" s="1"/>
  <c r="E32" i="12"/>
  <c r="F32" i="12" s="1"/>
  <c r="E33" i="12"/>
  <c r="F33" i="12" s="1"/>
  <c r="E34" i="12"/>
  <c r="F34" i="12" s="1"/>
  <c r="E35" i="12"/>
  <c r="F35" i="12" s="1"/>
  <c r="E36" i="12"/>
  <c r="F36" i="12" s="1"/>
  <c r="E37" i="12"/>
  <c r="F37" i="12" s="1"/>
  <c r="E38" i="12"/>
  <c r="F38" i="12" s="1"/>
  <c r="E39" i="12"/>
  <c r="F39" i="12" s="1"/>
  <c r="E40" i="12"/>
  <c r="F40" i="12" s="1"/>
  <c r="E41" i="12"/>
  <c r="F41" i="12" s="1"/>
  <c r="E42" i="12"/>
  <c r="F42" i="12" s="1"/>
  <c r="E43" i="12"/>
  <c r="F43" i="12" s="1"/>
  <c r="E44" i="12"/>
  <c r="F44" i="12" s="1"/>
  <c r="E45" i="12"/>
  <c r="F45" i="12" s="1"/>
  <c r="E46" i="12"/>
  <c r="F46" i="12" s="1"/>
  <c r="E47" i="12"/>
  <c r="F47" i="12" s="1"/>
  <c r="E48" i="12"/>
  <c r="F48" i="12" s="1"/>
  <c r="E49" i="12"/>
  <c r="F49" i="12" s="1"/>
  <c r="E50" i="12"/>
  <c r="F50" i="12" s="1"/>
  <c r="E51" i="12"/>
  <c r="F51" i="12" s="1"/>
  <c r="E52" i="12"/>
  <c r="F52" i="12" s="1"/>
  <c r="E53" i="12"/>
  <c r="F53" i="12" s="1"/>
  <c r="E54" i="12"/>
  <c r="F54" i="12" s="1"/>
  <c r="E55" i="12"/>
  <c r="F55" i="12" s="1"/>
  <c r="E56" i="12"/>
  <c r="F56" i="12" s="1"/>
  <c r="E57" i="12"/>
  <c r="F57" i="12" s="1"/>
  <c r="E58" i="12"/>
  <c r="F58" i="12" s="1"/>
  <c r="E59" i="12"/>
  <c r="F59" i="12" s="1"/>
  <c r="E60" i="12"/>
  <c r="F60" i="12" s="1"/>
  <c r="E61" i="12"/>
  <c r="F61" i="12" s="1"/>
  <c r="E62" i="12"/>
  <c r="F62" i="12" s="1"/>
  <c r="E64" i="12"/>
  <c r="F64" i="12" s="1"/>
  <c r="E65" i="12"/>
  <c r="F65" i="12" s="1"/>
  <c r="E66" i="12"/>
  <c r="F66" i="12" s="1"/>
  <c r="E67" i="12"/>
  <c r="F67" i="12" s="1"/>
  <c r="E68" i="12"/>
  <c r="F68" i="12" s="1"/>
  <c r="E69" i="12"/>
  <c r="F69" i="12" s="1"/>
  <c r="E70" i="12"/>
  <c r="F70" i="12" s="1"/>
  <c r="E71" i="12"/>
  <c r="F71" i="12" s="1"/>
  <c r="E72" i="12"/>
  <c r="F72" i="12" s="1"/>
  <c r="E73" i="12"/>
  <c r="F73" i="12" s="1"/>
  <c r="E74" i="12"/>
  <c r="F74" i="12" s="1"/>
  <c r="E75" i="12"/>
  <c r="F75" i="12" s="1"/>
  <c r="E76" i="12"/>
  <c r="F76" i="12" s="1"/>
  <c r="E77" i="12"/>
  <c r="F77" i="12" s="1"/>
  <c r="E78" i="12"/>
  <c r="F78" i="12" s="1"/>
  <c r="E79" i="12"/>
  <c r="F79" i="12" s="1"/>
  <c r="E80" i="12"/>
  <c r="F80" i="12" s="1"/>
  <c r="E81" i="12"/>
  <c r="F81" i="12" s="1"/>
  <c r="E82" i="12"/>
  <c r="F82" i="12" s="1"/>
  <c r="E83" i="12"/>
  <c r="F83" i="12" s="1"/>
  <c r="E84" i="12"/>
  <c r="F84" i="12" s="1"/>
  <c r="E85" i="12"/>
  <c r="F85" i="12" s="1"/>
  <c r="E86" i="12"/>
  <c r="F86" i="12" s="1"/>
  <c r="E87" i="12"/>
  <c r="F87" i="12" s="1"/>
  <c r="E88" i="12"/>
  <c r="F88" i="12" s="1"/>
  <c r="E89" i="12"/>
  <c r="F89" i="12" s="1"/>
  <c r="E90" i="12"/>
  <c r="F90" i="12" s="1"/>
  <c r="E91" i="12"/>
  <c r="F91" i="12" s="1"/>
  <c r="E92" i="12"/>
  <c r="F92" i="12" s="1"/>
  <c r="E93" i="12"/>
  <c r="F93" i="12" s="1"/>
  <c r="E94" i="12"/>
  <c r="F94" i="12" s="1"/>
  <c r="E95" i="12"/>
  <c r="F95" i="12" s="1"/>
  <c r="E96" i="12"/>
  <c r="F96" i="12" s="1"/>
  <c r="E97" i="12"/>
  <c r="F97" i="12" s="1"/>
  <c r="E98" i="12"/>
  <c r="F98" i="12" s="1"/>
  <c r="E99" i="12"/>
  <c r="F99" i="12" s="1"/>
  <c r="E100" i="12"/>
  <c r="F100" i="12" s="1"/>
  <c r="E101" i="12"/>
  <c r="F101" i="12" s="1"/>
  <c r="E102" i="12"/>
  <c r="F102" i="12" s="1"/>
  <c r="E103" i="12"/>
  <c r="F103" i="12" s="1"/>
  <c r="E104" i="12"/>
  <c r="F104" i="12" s="1"/>
  <c r="E105" i="12"/>
  <c r="F105" i="12" s="1"/>
  <c r="E106" i="12"/>
  <c r="F106" i="12" s="1"/>
  <c r="E107" i="12"/>
  <c r="F107" i="12" s="1"/>
  <c r="E108" i="12"/>
  <c r="F108" i="12" s="1"/>
  <c r="E109" i="12"/>
  <c r="F109" i="12" s="1"/>
  <c r="E110" i="12"/>
  <c r="F110" i="12" s="1"/>
  <c r="E111" i="12"/>
  <c r="F111" i="12" s="1"/>
  <c r="E112" i="12"/>
  <c r="F112" i="12" s="1"/>
  <c r="E113" i="12"/>
  <c r="F113" i="12" s="1"/>
  <c r="E114" i="12"/>
  <c r="F114" i="12" s="1"/>
  <c r="E115" i="12"/>
  <c r="F115" i="12" s="1"/>
  <c r="E116" i="12"/>
  <c r="F116" i="12" s="1"/>
  <c r="E117" i="12"/>
  <c r="F117" i="12" s="1"/>
  <c r="E118" i="12"/>
  <c r="F118" i="12" s="1"/>
  <c r="E119" i="12"/>
  <c r="F119" i="12" s="1"/>
  <c r="E120" i="12"/>
  <c r="F120" i="12" s="1"/>
  <c r="E121" i="12"/>
  <c r="F121" i="12" s="1"/>
  <c r="E122" i="12"/>
  <c r="F122" i="12" s="1"/>
  <c r="E123" i="12"/>
  <c r="F123" i="12" s="1"/>
  <c r="E124" i="12"/>
  <c r="F124" i="12" s="1"/>
  <c r="E125" i="12"/>
  <c r="F125" i="12" s="1"/>
  <c r="E126" i="12"/>
  <c r="F126" i="12" s="1"/>
  <c r="E127" i="12"/>
  <c r="F127" i="12" s="1"/>
  <c r="E128" i="12"/>
  <c r="F128" i="12" s="1"/>
  <c r="E129" i="12"/>
  <c r="F129" i="12" s="1"/>
  <c r="E130" i="12"/>
  <c r="F130" i="12" s="1"/>
  <c r="E131" i="12"/>
  <c r="F131" i="12" s="1"/>
  <c r="E132" i="12"/>
  <c r="F132" i="12" s="1"/>
  <c r="E133" i="12"/>
  <c r="F133" i="12" s="1"/>
  <c r="E134" i="12"/>
  <c r="F134" i="12" s="1"/>
  <c r="E6" i="12"/>
  <c r="F6" i="12" s="1"/>
  <c r="F17" i="13"/>
  <c r="E7" i="13"/>
  <c r="F7" i="13" s="1"/>
  <c r="E8" i="13"/>
  <c r="F8" i="13" s="1"/>
  <c r="E9" i="13"/>
  <c r="F9" i="13" s="1"/>
  <c r="E10" i="13"/>
  <c r="F10" i="13" s="1"/>
  <c r="E11" i="13"/>
  <c r="F11" i="13" s="1"/>
  <c r="E12" i="13"/>
  <c r="F12" i="13" s="1"/>
  <c r="E13" i="13"/>
  <c r="F13" i="13" s="1"/>
  <c r="E14" i="13"/>
  <c r="F14" i="13" s="1"/>
  <c r="E15" i="13"/>
  <c r="F15" i="13" s="1"/>
  <c r="E16" i="13"/>
  <c r="F16" i="13" s="1"/>
  <c r="E18" i="13"/>
  <c r="F18" i="13" s="1"/>
  <c r="E19" i="13"/>
  <c r="F19" i="13" s="1"/>
  <c r="E20" i="13"/>
  <c r="F20" i="13" s="1"/>
  <c r="E21" i="13"/>
  <c r="F21" i="13" s="1"/>
  <c r="E22" i="13"/>
  <c r="F22" i="13" s="1"/>
  <c r="E23" i="13"/>
  <c r="F23" i="13" s="1"/>
  <c r="E24" i="13"/>
  <c r="F24" i="13" s="1"/>
  <c r="E25" i="13"/>
  <c r="F25" i="13" s="1"/>
  <c r="E26" i="13"/>
  <c r="F26" i="13" s="1"/>
  <c r="E6" i="13"/>
  <c r="F6" i="13" s="1"/>
  <c r="E5" i="16" l="1"/>
  <c r="E6" i="16"/>
  <c r="E7" i="16"/>
  <c r="E8" i="16"/>
  <c r="E9" i="16"/>
  <c r="E10" i="16"/>
  <c r="E11" i="16"/>
  <c r="E12" i="16"/>
  <c r="E13" i="16"/>
  <c r="E14" i="16"/>
  <c r="E15" i="16"/>
  <c r="E16" i="16"/>
  <c r="E17" i="16"/>
  <c r="E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4" i="16"/>
  <c r="E5" i="17"/>
  <c r="F5" i="17" s="1"/>
  <c r="E6" i="17"/>
  <c r="F6" i="17" s="1"/>
  <c r="E7" i="17"/>
  <c r="F7" i="17" s="1"/>
  <c r="E10" i="17"/>
  <c r="F10" i="17" s="1"/>
  <c r="E11" i="17"/>
  <c r="F11" i="17" s="1"/>
  <c r="E16" i="17"/>
  <c r="F16" i="17" s="1"/>
  <c r="E17" i="17"/>
  <c r="F17" i="17" s="1"/>
  <c r="E18" i="17"/>
  <c r="F18" i="17" s="1"/>
  <c r="E19" i="17"/>
  <c r="F19" i="17" s="1"/>
  <c r="E20" i="17"/>
  <c r="F20" i="17" s="1"/>
  <c r="E21" i="17"/>
  <c r="F21" i="17" s="1"/>
  <c r="E22" i="17"/>
  <c r="F22" i="17" s="1"/>
  <c r="E23" i="17"/>
  <c r="F23" i="17" s="1"/>
  <c r="E24" i="17"/>
  <c r="F24" i="17" s="1"/>
  <c r="E25" i="17"/>
  <c r="F25" i="17" s="1"/>
  <c r="E26" i="17"/>
  <c r="F26" i="17" s="1"/>
  <c r="E27" i="17"/>
  <c r="F27" i="17" s="1"/>
  <c r="E28" i="17"/>
  <c r="F28" i="17" s="1"/>
  <c r="E29" i="17"/>
  <c r="F29" i="17" s="1"/>
  <c r="E31" i="17"/>
  <c r="F31" i="17" s="1"/>
  <c r="E4" i="17"/>
  <c r="F4" i="17" s="1"/>
  <c r="F10" i="14"/>
  <c r="F12" i="14"/>
  <c r="F16" i="14"/>
  <c r="F17" i="14"/>
  <c r="E6" i="14"/>
  <c r="F6" i="14" s="1"/>
  <c r="E7" i="14"/>
  <c r="F7" i="14" s="1"/>
  <c r="E8" i="14"/>
  <c r="F8" i="14" s="1"/>
  <c r="E9" i="14"/>
  <c r="F9" i="14" s="1"/>
  <c r="E11" i="14"/>
  <c r="F11" i="14" s="1"/>
  <c r="E13" i="14"/>
  <c r="F13" i="14" s="1"/>
  <c r="E14" i="14"/>
  <c r="F14" i="14" s="1"/>
  <c r="E15" i="14"/>
  <c r="F15" i="14" s="1"/>
  <c r="E18" i="14"/>
  <c r="F18" i="14" s="1"/>
  <c r="E19" i="14"/>
  <c r="F19" i="14" s="1"/>
  <c r="E20" i="14"/>
  <c r="F20" i="14" s="1"/>
  <c r="E21" i="14"/>
  <c r="F21" i="14" s="1"/>
  <c r="E22" i="14"/>
  <c r="F22" i="14" s="1"/>
  <c r="E23" i="14"/>
  <c r="F23" i="14" s="1"/>
  <c r="E24" i="14"/>
  <c r="F24" i="14" s="1"/>
  <c r="E25" i="14"/>
  <c r="F25" i="14" s="1"/>
  <c r="E26" i="14"/>
  <c r="F26" i="14" s="1"/>
  <c r="E27" i="14"/>
  <c r="F27" i="14" s="1"/>
  <c r="E28" i="14"/>
  <c r="F28" i="14" s="1"/>
  <c r="E29" i="14"/>
  <c r="F29" i="14" s="1"/>
  <c r="E30" i="14"/>
  <c r="F30" i="14" s="1"/>
  <c r="E31" i="14"/>
  <c r="F31" i="14" s="1"/>
  <c r="E32" i="14"/>
  <c r="F32" i="14" s="1"/>
  <c r="E33" i="14"/>
  <c r="F33" i="14" s="1"/>
  <c r="E34" i="14"/>
  <c r="F34" i="14" s="1"/>
  <c r="E35" i="14"/>
  <c r="F35" i="14" s="1"/>
  <c r="E36" i="14"/>
  <c r="F36" i="14" s="1"/>
  <c r="E37" i="14"/>
  <c r="F37" i="14" s="1"/>
  <c r="E38" i="14"/>
  <c r="F38" i="14" s="1"/>
  <c r="E39" i="14"/>
  <c r="F39" i="14" s="1"/>
  <c r="E40" i="14"/>
  <c r="F40" i="14" s="1"/>
  <c r="E41" i="14"/>
  <c r="F41" i="14" s="1"/>
  <c r="E42" i="14"/>
  <c r="F42" i="14" s="1"/>
  <c r="E43" i="14"/>
  <c r="F43" i="14" s="1"/>
  <c r="E44" i="14"/>
  <c r="F44" i="14" s="1"/>
  <c r="E45" i="14"/>
  <c r="F45" i="14" s="1"/>
  <c r="E46" i="14"/>
  <c r="F46" i="14" s="1"/>
  <c r="E47" i="14"/>
  <c r="F47" i="14" s="1"/>
  <c r="E48" i="14"/>
  <c r="F48" i="14" s="1"/>
  <c r="E49" i="14"/>
  <c r="F49" i="14" s="1"/>
  <c r="E52" i="14"/>
  <c r="E5" i="14"/>
  <c r="F5" i="14" s="1"/>
  <c r="H4" i="20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E4" i="20"/>
  <c r="F4" i="20" s="1"/>
  <c r="E5" i="20"/>
  <c r="F5" i="20" s="1"/>
  <c r="E7" i="20"/>
  <c r="F7" i="20" s="1"/>
  <c r="E8" i="20"/>
  <c r="F8" i="20" s="1"/>
  <c r="E9" i="20"/>
  <c r="F9" i="20" s="1"/>
  <c r="E10" i="20"/>
  <c r="F10" i="20" s="1"/>
  <c r="E11" i="20"/>
  <c r="F11" i="20" s="1"/>
  <c r="E12" i="20"/>
  <c r="F12" i="20" s="1"/>
  <c r="E13" i="20"/>
  <c r="F13" i="20" s="1"/>
  <c r="E14" i="20"/>
  <c r="F14" i="20" s="1"/>
  <c r="E15" i="20"/>
  <c r="F15" i="20" s="1"/>
  <c r="E16" i="20"/>
  <c r="F16" i="20" s="1"/>
  <c r="E17" i="20"/>
  <c r="F17" i="20" s="1"/>
  <c r="E19" i="20"/>
  <c r="F19" i="20" s="1"/>
  <c r="E8" i="19"/>
  <c r="F8" i="19" s="1"/>
  <c r="E9" i="19"/>
  <c r="F9" i="19" s="1"/>
  <c r="E10" i="19"/>
  <c r="F10" i="19" s="1"/>
  <c r="E12" i="19"/>
  <c r="F12" i="19" s="1"/>
  <c r="E13" i="19"/>
  <c r="F13" i="19" s="1"/>
  <c r="E14" i="19"/>
  <c r="F14" i="19" s="1"/>
  <c r="E15" i="19"/>
  <c r="F15" i="19" s="1"/>
  <c r="E16" i="19"/>
  <c r="F16" i="19" s="1"/>
  <c r="E17" i="19"/>
  <c r="F17" i="19" s="1"/>
  <c r="E18" i="19"/>
  <c r="F18" i="19" s="1"/>
  <c r="E19" i="19"/>
  <c r="F19" i="19" s="1"/>
  <c r="E20" i="19"/>
  <c r="E6" i="19"/>
  <c r="F6" i="19" s="1"/>
  <c r="E5" i="19"/>
  <c r="F5" i="19" s="1"/>
  <c r="E6" i="18"/>
  <c r="F6" i="18" s="1"/>
  <c r="E7" i="18"/>
  <c r="F7" i="18" s="1"/>
  <c r="E8" i="18"/>
  <c r="F8" i="18" s="1"/>
  <c r="E9" i="18"/>
  <c r="F9" i="18" s="1"/>
  <c r="E10" i="18"/>
  <c r="F10" i="18" s="1"/>
  <c r="E12" i="18"/>
  <c r="F12" i="18" s="1"/>
  <c r="E15" i="18"/>
  <c r="F15" i="18" s="1"/>
  <c r="E16" i="18"/>
  <c r="F16" i="18" s="1"/>
  <c r="E17" i="18"/>
  <c r="F17" i="18" s="1"/>
  <c r="E18" i="18"/>
  <c r="F18" i="18" s="1"/>
  <c r="E19" i="18"/>
  <c r="F19" i="18" s="1"/>
  <c r="E20" i="18"/>
  <c r="F20" i="18" s="1"/>
  <c r="E21" i="18"/>
  <c r="F21" i="18" s="1"/>
  <c r="E5" i="18"/>
  <c r="F5" i="18" s="1"/>
  <c r="F29" i="22"/>
  <c r="E6" i="22"/>
  <c r="F6" i="22" s="1"/>
  <c r="E7" i="21"/>
  <c r="F7" i="21" s="1"/>
  <c r="E8" i="21"/>
  <c r="F8" i="21" s="1"/>
  <c r="E9" i="21"/>
  <c r="F9" i="21" s="1"/>
  <c r="E10" i="21"/>
  <c r="F10" i="21" s="1"/>
  <c r="E11" i="21"/>
  <c r="F11" i="21" s="1"/>
  <c r="E6" i="21"/>
  <c r="F6" i="21" s="1"/>
  <c r="E6" i="10" l="1"/>
  <c r="F6" i="10" s="1"/>
  <c r="E7" i="10"/>
  <c r="F7" i="10" s="1"/>
  <c r="E8" i="10"/>
  <c r="F8" i="10" s="1"/>
  <c r="E9" i="10"/>
  <c r="F9" i="10" s="1"/>
  <c r="E10" i="10"/>
  <c r="F10" i="10" s="1"/>
  <c r="E11" i="10"/>
  <c r="F11" i="10" s="1"/>
  <c r="E12" i="10"/>
  <c r="F12" i="10" s="1"/>
  <c r="E13" i="10"/>
  <c r="F13" i="10" s="1"/>
  <c r="E14" i="10"/>
  <c r="F14" i="10" s="1"/>
  <c r="E15" i="10"/>
  <c r="F15" i="10" s="1"/>
  <c r="E16" i="10"/>
  <c r="F16" i="10" s="1"/>
  <c r="E17" i="10"/>
  <c r="F17" i="10" s="1"/>
  <c r="E18" i="10"/>
  <c r="F18" i="10" s="1"/>
  <c r="E19" i="10"/>
  <c r="F19" i="10" s="1"/>
  <c r="E5" i="10"/>
  <c r="F5" i="10" s="1"/>
  <c r="E12" i="23"/>
  <c r="F12" i="23" s="1"/>
  <c r="E11" i="23"/>
  <c r="F11" i="23" s="1"/>
  <c r="E10" i="23"/>
  <c r="F10" i="23" s="1"/>
  <c r="E9" i="23"/>
  <c r="F9" i="23" s="1"/>
  <c r="E8" i="23"/>
  <c r="F8" i="23" s="1"/>
  <c r="E7" i="23"/>
  <c r="F7" i="23" s="1"/>
  <c r="E6" i="23"/>
  <c r="F6" i="23" s="1"/>
  <c r="E5" i="23"/>
  <c r="F5" i="23" s="1"/>
  <c r="E4" i="23"/>
  <c r="F4" i="23" s="1"/>
  <c r="D6" i="11" l="1"/>
  <c r="E6" i="11" s="1"/>
  <c r="D7" i="11"/>
  <c r="E7" i="11" s="1"/>
  <c r="D8" i="11"/>
  <c r="E8" i="11" s="1"/>
  <c r="D9" i="11"/>
  <c r="E9" i="11" s="1"/>
  <c r="D14" i="11"/>
  <c r="E14" i="11" s="1"/>
  <c r="D15" i="11"/>
  <c r="E15" i="11" s="1"/>
  <c r="D16" i="11"/>
  <c r="E16" i="11" s="1"/>
  <c r="D17" i="11"/>
  <c r="E17" i="11" s="1"/>
  <c r="D18" i="11"/>
  <c r="E18" i="11" s="1"/>
  <c r="D19" i="11"/>
  <c r="E19" i="11" s="1"/>
  <c r="D20" i="11"/>
  <c r="E20" i="11" s="1"/>
  <c r="D21" i="11"/>
  <c r="E21" i="11" s="1"/>
  <c r="D22" i="11"/>
  <c r="E22" i="11" s="1"/>
  <c r="D23" i="11"/>
  <c r="E23" i="11" s="1"/>
  <c r="D26" i="11"/>
  <c r="E26" i="11" s="1"/>
  <c r="D27" i="11"/>
  <c r="E27" i="11" s="1"/>
  <c r="D28" i="11"/>
  <c r="E28" i="11" s="1"/>
  <c r="D29" i="11"/>
  <c r="E29" i="11" s="1"/>
  <c r="D30" i="11"/>
  <c r="E30" i="11" s="1"/>
  <c r="D31" i="11"/>
  <c r="E31" i="11" s="1"/>
  <c r="D32" i="11"/>
  <c r="E32" i="11" s="1"/>
  <c r="D33" i="11"/>
  <c r="E33" i="11" s="1"/>
  <c r="D34" i="11"/>
  <c r="E34" i="11" s="1"/>
  <c r="D35" i="11"/>
  <c r="E35" i="11" s="1"/>
  <c r="D36" i="11"/>
  <c r="E36" i="11" s="1"/>
  <c r="D37" i="11"/>
  <c r="E37" i="11" s="1"/>
  <c r="D38" i="11"/>
  <c r="E38" i="11" s="1"/>
  <c r="D39" i="11"/>
  <c r="E39" i="11" s="1"/>
  <c r="D40" i="11"/>
  <c r="E40" i="11" s="1"/>
  <c r="D41" i="11"/>
  <c r="E41" i="11" s="1"/>
  <c r="D42" i="11"/>
  <c r="E42" i="11" s="1"/>
  <c r="D43" i="11"/>
  <c r="E43" i="11" s="1"/>
  <c r="D44" i="11"/>
  <c r="E44" i="11" s="1"/>
  <c r="D45" i="11"/>
  <c r="E45" i="11" s="1"/>
  <c r="D46" i="11"/>
  <c r="E46" i="11" s="1"/>
  <c r="D5" i="11"/>
  <c r="E5" i="11" s="1"/>
  <c r="E47" i="15" l="1"/>
  <c r="E46" i="15"/>
  <c r="F46" i="15" s="1"/>
  <c r="E45" i="15"/>
  <c r="F45" i="15" s="1"/>
  <c r="E44" i="15"/>
  <c r="F44" i="15" s="1"/>
  <c r="E43" i="15"/>
  <c r="F43" i="15" s="1"/>
  <c r="E42" i="15"/>
  <c r="F42" i="15" s="1"/>
  <c r="E41" i="15"/>
  <c r="F41" i="15" s="1"/>
  <c r="E40" i="15"/>
  <c r="F40" i="15" s="1"/>
  <c r="E39" i="15"/>
  <c r="F39" i="15" s="1"/>
  <c r="E38" i="15"/>
  <c r="F38" i="15" s="1"/>
  <c r="E37" i="15"/>
  <c r="F37" i="15" s="1"/>
  <c r="E36" i="15"/>
  <c r="F36" i="15" s="1"/>
  <c r="E35" i="15"/>
  <c r="F35" i="15" s="1"/>
  <c r="E34" i="15"/>
  <c r="F34" i="15" s="1"/>
  <c r="E33" i="15"/>
  <c r="F33" i="15" s="1"/>
  <c r="E32" i="15"/>
  <c r="F32" i="15" s="1"/>
  <c r="E31" i="15"/>
  <c r="F31" i="15" s="1"/>
  <c r="E30" i="15"/>
  <c r="F30" i="15" s="1"/>
  <c r="E29" i="15"/>
  <c r="F29" i="15" s="1"/>
  <c r="E28" i="15"/>
  <c r="F28" i="15" s="1"/>
  <c r="E27" i="15"/>
  <c r="F27" i="15" s="1"/>
  <c r="E26" i="15"/>
  <c r="F26" i="15" s="1"/>
  <c r="E25" i="15"/>
  <c r="F25" i="15" s="1"/>
  <c r="E24" i="15"/>
  <c r="F24" i="15" s="1"/>
  <c r="E23" i="15"/>
  <c r="F23" i="15" s="1"/>
  <c r="E22" i="15"/>
  <c r="F22" i="15" s="1"/>
  <c r="E21" i="15"/>
  <c r="F21" i="15" s="1"/>
  <c r="E20" i="15"/>
  <c r="F20" i="15" s="1"/>
  <c r="E19" i="15"/>
  <c r="F19" i="15" s="1"/>
  <c r="E18" i="15"/>
  <c r="F18" i="15" s="1"/>
  <c r="E17" i="15"/>
  <c r="F17" i="15" s="1"/>
  <c r="E16" i="15"/>
  <c r="F16" i="15" s="1"/>
  <c r="E15" i="15"/>
  <c r="F15" i="15" s="1"/>
  <c r="E14" i="15"/>
  <c r="F14" i="15" s="1"/>
  <c r="E13" i="15"/>
  <c r="E12" i="15"/>
  <c r="F12" i="15" s="1"/>
  <c r="E11" i="15"/>
  <c r="F11" i="15" s="1"/>
  <c r="E10" i="15"/>
  <c r="F10" i="15" s="1"/>
  <c r="E9" i="15"/>
  <c r="F9" i="15" s="1"/>
  <c r="E8" i="15"/>
  <c r="F8" i="15" s="1"/>
  <c r="E7" i="15"/>
  <c r="F7" i="15" s="1"/>
  <c r="E5" i="15"/>
  <c r="F5" i="15" s="1"/>
  <c r="F16" i="16"/>
  <c r="F15" i="16"/>
  <c r="F14" i="16"/>
  <c r="F13" i="16"/>
  <c r="F12" i="16"/>
  <c r="F11" i="16"/>
  <c r="F10" i="16"/>
  <c r="F8" i="16"/>
  <c r="F7" i="16"/>
  <c r="F6" i="16"/>
  <c r="F5" i="16"/>
  <c r="F4" i="16"/>
  <c r="F24" i="20"/>
  <c r="F20" i="19"/>
  <c r="E28" i="22"/>
  <c r="F28" i="22" s="1"/>
  <c r="E27" i="22"/>
  <c r="F27" i="22" s="1"/>
  <c r="E26" i="22"/>
  <c r="F26" i="22" s="1"/>
  <c r="E23" i="22"/>
  <c r="F23" i="22" s="1"/>
  <c r="E22" i="22"/>
  <c r="F22" i="22" s="1"/>
  <c r="E21" i="22"/>
  <c r="F21" i="22" s="1"/>
  <c r="E20" i="22"/>
  <c r="F20" i="22" s="1"/>
  <c r="E19" i="22"/>
  <c r="F19" i="22" s="1"/>
  <c r="E18" i="22"/>
  <c r="F18" i="22" s="1"/>
  <c r="E17" i="22"/>
  <c r="F17" i="22" s="1"/>
  <c r="E16" i="22"/>
  <c r="F16" i="22" s="1"/>
  <c r="E11" i="22"/>
  <c r="F11" i="22" s="1"/>
  <c r="E10" i="22"/>
  <c r="F10" i="22" s="1"/>
  <c r="E9" i="22"/>
  <c r="F9" i="22" s="1"/>
  <c r="E8" i="22"/>
  <c r="F8" i="22" s="1"/>
  <c r="E7" i="22"/>
  <c r="F7" i="22" s="1"/>
</calcChain>
</file>

<file path=xl/sharedStrings.xml><?xml version="1.0" encoding="utf-8"?>
<sst xmlns="http://schemas.openxmlformats.org/spreadsheetml/2006/main" count="862" uniqueCount="767">
  <si>
    <t>Adaptador go pro +tornilo</t>
  </si>
  <si>
    <t>Adaptador P/ Celular 1/4 H</t>
  </si>
  <si>
    <t>SP-09</t>
  </si>
  <si>
    <t>Adaptador Sony</t>
  </si>
  <si>
    <t xml:space="preserve">LS-11 </t>
  </si>
  <si>
    <t xml:space="preserve">LS-18 </t>
  </si>
  <si>
    <t>Baseplate Rig riel 15 mm</t>
  </si>
  <si>
    <t>ST-01</t>
  </si>
  <si>
    <t>Bolsa para arena</t>
  </si>
  <si>
    <t xml:space="preserve">Bolso Para Tripode 105 </t>
  </si>
  <si>
    <t>Desacople rapido x 2</t>
  </si>
  <si>
    <t>GP-011</t>
  </si>
  <si>
    <t xml:space="preserve">Estabilizador De Hombro Para Camaras Dsrl </t>
  </si>
  <si>
    <t>Estabilizador escorpion</t>
  </si>
  <si>
    <t>Estabilizador go pro</t>
  </si>
  <si>
    <t>GP-119</t>
  </si>
  <si>
    <t>Estabilizador J</t>
  </si>
  <si>
    <t>ST-19 C-</t>
  </si>
  <si>
    <t xml:space="preserve">Estabilizador V </t>
  </si>
  <si>
    <t xml:space="preserve">ST-18 </t>
  </si>
  <si>
    <t xml:space="preserve">Follow Focus Ring With Metal Grip </t>
  </si>
  <si>
    <t xml:space="preserve">ST-04 </t>
  </si>
  <si>
    <t>Funda lluvia</t>
  </si>
  <si>
    <t>Iluminador 160 led + bolso</t>
  </si>
  <si>
    <t xml:space="preserve">Matte Box Set 85mm </t>
  </si>
  <si>
    <t xml:space="preserve">ST-05 </t>
  </si>
  <si>
    <t xml:space="preserve">Microfono Stereo Shenggu Sg-108 Para Dsrl Nikon Sony Canon </t>
  </si>
  <si>
    <t>TM-12</t>
  </si>
  <si>
    <t>Mini rotula cabezal para led o monitor</t>
  </si>
  <si>
    <t>TM-13</t>
  </si>
  <si>
    <t>Mini rotula camara 3 kgr</t>
  </si>
  <si>
    <t>TM-10</t>
  </si>
  <si>
    <t>Pînza clip para paraguas</t>
  </si>
  <si>
    <t>Platina 200PL14</t>
  </si>
  <si>
    <t>200PL14</t>
  </si>
  <si>
    <t>Platina Benro PU-150</t>
  </si>
  <si>
    <t>Platina Benro PU-70</t>
  </si>
  <si>
    <t>PU-70</t>
  </si>
  <si>
    <t>LS-27</t>
  </si>
  <si>
    <t>SC-10</t>
  </si>
  <si>
    <t>Tornillo largo GoPro 53mm</t>
  </si>
  <si>
    <t>Tornillos go pro</t>
  </si>
  <si>
    <t>GP-013</t>
  </si>
  <si>
    <t>SC-08</t>
  </si>
  <si>
    <t>Zapata M a 1/4 M</t>
  </si>
  <si>
    <t>SC-12</t>
  </si>
  <si>
    <t>Productos</t>
  </si>
  <si>
    <t>ADAPTADORES</t>
  </si>
  <si>
    <t>Adaptador  go pro/1/4 m</t>
  </si>
  <si>
    <t>GP-99</t>
  </si>
  <si>
    <t>Adaptador  go pro/1/4H</t>
  </si>
  <si>
    <t>Adaptador Tornillo 1/4 m A 1/4  m</t>
  </si>
  <si>
    <t>Adaptador 1/4 H a 3/8 H</t>
  </si>
  <si>
    <t>SC-11</t>
  </si>
  <si>
    <t>ACCESORIOS PARA CELULARES</t>
  </si>
  <si>
    <t>Soporte celular + USB</t>
  </si>
  <si>
    <t>Zoom x8</t>
  </si>
  <si>
    <t>ACCESORIOS GO PRO</t>
  </si>
  <si>
    <t>Brazo articulado</t>
  </si>
  <si>
    <t>Iluminador</t>
  </si>
  <si>
    <t>Cable microfono</t>
  </si>
  <si>
    <t>Cargador pilas litio</t>
  </si>
  <si>
    <t>Funda para camaras digitales chicas</t>
  </si>
  <si>
    <t>Mosqueton</t>
  </si>
  <si>
    <t>Soporte De Cintura Para Camara</t>
  </si>
  <si>
    <t>Cabezal yunteng 950</t>
  </si>
  <si>
    <t>Pinza + rotula</t>
  </si>
  <si>
    <t>ST-16</t>
  </si>
  <si>
    <t>LS-23</t>
  </si>
  <si>
    <t>Tornillo base platina</t>
  </si>
  <si>
    <t>Quick relase</t>
  </si>
  <si>
    <t>QR-02</t>
  </si>
  <si>
    <t>ESTABILIZADORES</t>
  </si>
  <si>
    <t>ILUMINDORES y accesorios</t>
  </si>
  <si>
    <t>Iluminador HD-130 46 led Macro</t>
  </si>
  <si>
    <t>Ilumiandor 192 led</t>
  </si>
  <si>
    <t>Zapata H a 1/4 H REGULABLE</t>
  </si>
  <si>
    <t>LS-19</t>
  </si>
  <si>
    <t>LS-17</t>
  </si>
  <si>
    <t>MICROFONOS</t>
  </si>
  <si>
    <t>Microfono 2 pipetas standart</t>
  </si>
  <si>
    <t>Microfono filtro espuma</t>
  </si>
  <si>
    <t>Pipeta de amortiguacion</t>
  </si>
  <si>
    <t>Pipeta a camara</t>
  </si>
  <si>
    <t>Pipeta a boom</t>
  </si>
  <si>
    <t>Pipeta a clip</t>
  </si>
  <si>
    <t>Monopie yunteng vtc 288 completo</t>
  </si>
  <si>
    <t>Monopie yunteng vtc 288 sin cabezal</t>
  </si>
  <si>
    <t>Brazo magico 11" solo</t>
  </si>
  <si>
    <t>Brazo magico 11" completo</t>
  </si>
  <si>
    <t>ST-10</t>
  </si>
  <si>
    <t>Tripode carbono YJ606</t>
  </si>
  <si>
    <t>Control remoto WF 718</t>
  </si>
  <si>
    <t>Dolly WF 600</t>
  </si>
  <si>
    <t>Skate</t>
  </si>
  <si>
    <t>ST-07</t>
  </si>
  <si>
    <t>Skate + rotula led + adap go pro</t>
  </si>
  <si>
    <t>Estuches de 4 SD y 4 miniSD</t>
  </si>
  <si>
    <t>ACCESORIOS PARA MOTOS</t>
  </si>
  <si>
    <t>Calienta puños</t>
  </si>
  <si>
    <t>U2</t>
  </si>
  <si>
    <t>U5</t>
  </si>
  <si>
    <t>swich 2</t>
  </si>
  <si>
    <t>swich 3</t>
  </si>
  <si>
    <t>USB</t>
  </si>
  <si>
    <t>Holder cel +USB</t>
  </si>
  <si>
    <t>Hoder cel water pro</t>
  </si>
  <si>
    <t xml:space="preserve">Holder cel </t>
  </si>
  <si>
    <t>Mochila magnetica</t>
  </si>
  <si>
    <t>GRIFERIA</t>
  </si>
  <si>
    <t>Filtro plateado</t>
  </si>
  <si>
    <t>Repuesto filtro plateado</t>
  </si>
  <si>
    <t>Filtro bajo mesada</t>
  </si>
  <si>
    <t>Griferia 3 vias</t>
  </si>
  <si>
    <t>Griferia cuadrada</t>
  </si>
  <si>
    <t>Griferia resorte</t>
  </si>
  <si>
    <t>CABLES</t>
  </si>
  <si>
    <t>Pinza multiple</t>
  </si>
  <si>
    <t>Tarjeta 11 funciones</t>
  </si>
  <si>
    <t>Linterna T6</t>
  </si>
  <si>
    <t>Linterna T6 + pila</t>
  </si>
  <si>
    <t>Linterna horder silicona</t>
  </si>
  <si>
    <t>linterna holder 360</t>
  </si>
  <si>
    <t>Cable canon a 3,5</t>
  </si>
  <si>
    <t>Cable canon a 1/4</t>
  </si>
  <si>
    <t>T-C6005</t>
  </si>
  <si>
    <t>T-C6006</t>
  </si>
  <si>
    <t>Cabezal Gilbal panoramico</t>
  </si>
  <si>
    <t>Soporte P/ Tablet 1/4 H</t>
  </si>
  <si>
    <t>Cargador universal bat litio</t>
  </si>
  <si>
    <t>SG108</t>
  </si>
  <si>
    <t>GP269</t>
  </si>
  <si>
    <t>GP273</t>
  </si>
  <si>
    <t>GP281</t>
  </si>
  <si>
    <t>Brazo C</t>
  </si>
  <si>
    <t>Montura 360</t>
  </si>
  <si>
    <t>Montura deportiva</t>
  </si>
  <si>
    <t>ST-20</t>
  </si>
  <si>
    <t>VCT-288</t>
  </si>
  <si>
    <t>LS-38</t>
  </si>
  <si>
    <t>SP-13</t>
  </si>
  <si>
    <t>ST-24</t>
  </si>
  <si>
    <t>AU-01</t>
  </si>
  <si>
    <t>Estabilizador  araña</t>
  </si>
  <si>
    <t>ST-23</t>
  </si>
  <si>
    <t>P200</t>
  </si>
  <si>
    <t>LS-39</t>
  </si>
  <si>
    <t>LS-31</t>
  </si>
  <si>
    <t>LS-21</t>
  </si>
  <si>
    <t xml:space="preserve">Barra Soporte flash  H </t>
  </si>
  <si>
    <t>SC-14</t>
  </si>
  <si>
    <t xml:space="preserve">Adaptador tornillo espiga 1/4 H 3/8 H </t>
  </si>
  <si>
    <t>Lentes juego</t>
  </si>
  <si>
    <t>SP-05</t>
  </si>
  <si>
    <t>Pila litio 14500</t>
  </si>
  <si>
    <t>Pila litio 18650</t>
  </si>
  <si>
    <t>Cable 50 cm 3,5</t>
  </si>
  <si>
    <t>SUPERVIVENCIA AIRES</t>
  </si>
  <si>
    <t>Espejos rebatibles</t>
  </si>
  <si>
    <t xml:space="preserve">Cabezal panoramico </t>
  </si>
  <si>
    <t>x64</t>
  </si>
  <si>
    <t>Cargador 12V dual USB</t>
  </si>
  <si>
    <t>SC-13</t>
  </si>
  <si>
    <t>SC-07</t>
  </si>
  <si>
    <t>Soporte C para Go Pro</t>
  </si>
  <si>
    <t>LS-25</t>
  </si>
  <si>
    <t>LS-36</t>
  </si>
  <si>
    <t>Base plana</t>
  </si>
  <si>
    <t>CARTELES</t>
  </si>
  <si>
    <t>Carteles patentes</t>
  </si>
  <si>
    <t xml:space="preserve">Carteles 20 x 30 </t>
  </si>
  <si>
    <t>Welcome</t>
  </si>
  <si>
    <t>Carteles 30 x 40</t>
  </si>
  <si>
    <t>LUMINOSOS</t>
  </si>
  <si>
    <t>IRREGULARES</t>
  </si>
  <si>
    <t xml:space="preserve">Eat here </t>
  </si>
  <si>
    <t>Ice cold</t>
  </si>
  <si>
    <t>Route 66</t>
  </si>
  <si>
    <t>Welcome Family</t>
  </si>
  <si>
    <t>Burges</t>
  </si>
  <si>
    <t>Intermission</t>
  </si>
  <si>
    <t>Hot coffee</t>
  </si>
  <si>
    <t>Las Vegas</t>
  </si>
  <si>
    <t>Don´t touch</t>
  </si>
  <si>
    <t>Thirsty</t>
  </si>
  <si>
    <t>Be-bops</t>
  </si>
  <si>
    <t>O´Clock</t>
  </si>
  <si>
    <t>Break fast</t>
  </si>
  <si>
    <t>Beer Bar</t>
  </si>
  <si>
    <t>Retro</t>
  </si>
  <si>
    <t>codigo</t>
  </si>
  <si>
    <t>S-5001</t>
  </si>
  <si>
    <t>S-5002</t>
  </si>
  <si>
    <t>S-5006</t>
  </si>
  <si>
    <t>S-5007</t>
  </si>
  <si>
    <t>S-5008</t>
  </si>
  <si>
    <t>S-5009</t>
  </si>
  <si>
    <t>S-5010</t>
  </si>
  <si>
    <t>S-5012</t>
  </si>
  <si>
    <t>S-5013</t>
  </si>
  <si>
    <t>S-5014</t>
  </si>
  <si>
    <t>GP274</t>
  </si>
  <si>
    <t>GP62</t>
  </si>
  <si>
    <t>Linterna Q5 rescate fengxing</t>
  </si>
  <si>
    <t>Pila Alcalina AA</t>
  </si>
  <si>
    <t>Pila Alcalina AAA c/u</t>
  </si>
  <si>
    <t>Adaptador 1/4 M A 1/4 M</t>
  </si>
  <si>
    <t xml:space="preserve">Barra soporte flash recta </t>
  </si>
  <si>
    <t>Barra soporte flash recta 2 zapatas y tornillo</t>
  </si>
  <si>
    <t>LS-17 C</t>
  </si>
  <si>
    <t>SB-01</t>
  </si>
  <si>
    <t>ST-13</t>
  </si>
  <si>
    <t>BK-45</t>
  </si>
  <si>
    <t xml:space="preserve">Mini tripode YT </t>
  </si>
  <si>
    <t>TM-01</t>
  </si>
  <si>
    <t>TM-08</t>
  </si>
  <si>
    <t>C-1288</t>
  </si>
  <si>
    <t>LS-22</t>
  </si>
  <si>
    <t>SC-05</t>
  </si>
  <si>
    <t>SC-09</t>
  </si>
  <si>
    <t>Adaptador 3/8 h a 1/4 m</t>
  </si>
  <si>
    <t>SC-03</t>
  </si>
  <si>
    <t>Adaptador  1/4 h a 3/8 M</t>
  </si>
  <si>
    <t>SC-02</t>
  </si>
  <si>
    <t>Bateria NP-F550</t>
  </si>
  <si>
    <t>Cargador Bateria litio NP-F550 USB</t>
  </si>
  <si>
    <t>SC-4</t>
  </si>
  <si>
    <t>Tornillo strap</t>
  </si>
  <si>
    <t>Conjunto tornillo y mosqueton</t>
  </si>
  <si>
    <t>Monopie con bluetooh zoom hasta 2,5 kgr largo 123 cm</t>
  </si>
  <si>
    <t>Feiyu vimble</t>
  </si>
  <si>
    <t>GP03</t>
  </si>
  <si>
    <t xml:space="preserve">Mini rotula cabezal camara 2 kgr </t>
  </si>
  <si>
    <t>Tripode WF3540</t>
  </si>
  <si>
    <t>Tripode WF 3560</t>
  </si>
  <si>
    <t>SC-08S</t>
  </si>
  <si>
    <t>Adaptador magnetico ANDROID</t>
  </si>
  <si>
    <t>Adaptador magnetico IPHONE</t>
  </si>
  <si>
    <t>AM-01</t>
  </si>
  <si>
    <t>AM-02</t>
  </si>
  <si>
    <t>GP246</t>
  </si>
  <si>
    <t>NPF550</t>
  </si>
  <si>
    <t>CARG-02</t>
  </si>
  <si>
    <t>CARG-03</t>
  </si>
  <si>
    <t>CARG-04</t>
  </si>
  <si>
    <t>CARG-06</t>
  </si>
  <si>
    <t>PL-14500</t>
  </si>
  <si>
    <t>PL-18650</t>
  </si>
  <si>
    <t>CA-05</t>
  </si>
  <si>
    <t>CA-06</t>
  </si>
  <si>
    <t>VCT288C</t>
  </si>
  <si>
    <t>MIC-01</t>
  </si>
  <si>
    <t>MIC-04</t>
  </si>
  <si>
    <t>Deat cat</t>
  </si>
  <si>
    <t>MIC-05</t>
  </si>
  <si>
    <t>MIC-06</t>
  </si>
  <si>
    <t>MIC-07</t>
  </si>
  <si>
    <t>MIC-08</t>
  </si>
  <si>
    <t>Iluminador Go Pro</t>
  </si>
  <si>
    <t>HD-130</t>
  </si>
  <si>
    <t xml:space="preserve">Braket Soporte flash  C con 2 Zapatas </t>
  </si>
  <si>
    <t xml:space="preserve">Braket Soporte flash V con 3 Zapatas </t>
  </si>
  <si>
    <t>Braket soporte flash dual</t>
  </si>
  <si>
    <t>Braket  Soporte Grip U</t>
  </si>
  <si>
    <t>TR-YJ606C</t>
  </si>
  <si>
    <t>TR-WF718</t>
  </si>
  <si>
    <t>TR-WF3560</t>
  </si>
  <si>
    <t>TR-WF3540</t>
  </si>
  <si>
    <t>TR-WF600</t>
  </si>
  <si>
    <t>Brazo  magico bola solo</t>
  </si>
  <si>
    <t>SC-4M</t>
  </si>
  <si>
    <t>SC-04C</t>
  </si>
  <si>
    <t>V-01</t>
  </si>
  <si>
    <t>Claquetas</t>
  </si>
  <si>
    <t>V-02</t>
  </si>
  <si>
    <t>V-03</t>
  </si>
  <si>
    <t>GR-01</t>
  </si>
  <si>
    <t>GR-06</t>
  </si>
  <si>
    <t>GR-07</t>
  </si>
  <si>
    <t>GR-08</t>
  </si>
  <si>
    <t>GR-09</t>
  </si>
  <si>
    <t>V-05</t>
  </si>
  <si>
    <t>V-06</t>
  </si>
  <si>
    <t>V-07</t>
  </si>
  <si>
    <t>V-08</t>
  </si>
  <si>
    <t>GR-12</t>
  </si>
  <si>
    <t>Valvula</t>
  </si>
  <si>
    <t xml:space="preserve">Tuerca </t>
  </si>
  <si>
    <t>GR-13</t>
  </si>
  <si>
    <t>MO-01</t>
  </si>
  <si>
    <t>MO-02</t>
  </si>
  <si>
    <t>MO-03</t>
  </si>
  <si>
    <t>MO-04</t>
  </si>
  <si>
    <t>MO-05</t>
  </si>
  <si>
    <t>MO-08</t>
  </si>
  <si>
    <t>MO-09</t>
  </si>
  <si>
    <t>MO-10</t>
  </si>
  <si>
    <t>MO-11</t>
  </si>
  <si>
    <t>MO-12</t>
  </si>
  <si>
    <t>MO-14</t>
  </si>
  <si>
    <t>Moto Swich water prof</t>
  </si>
  <si>
    <t>MO-18</t>
  </si>
  <si>
    <t>HD-192</t>
  </si>
  <si>
    <t>HD-160</t>
  </si>
  <si>
    <t>LW-89</t>
  </si>
  <si>
    <t>HW-LXL88</t>
  </si>
  <si>
    <t>SP-07</t>
  </si>
  <si>
    <t>GP262</t>
  </si>
  <si>
    <t>GP02ch</t>
  </si>
  <si>
    <t>Soporte bicicleta chico 12 a 40 mm</t>
  </si>
  <si>
    <t>Soprote bicicleta aluminio 28 mm</t>
  </si>
  <si>
    <t>Platina st-3540</t>
  </si>
  <si>
    <t>PWF3540</t>
  </si>
  <si>
    <t>MO-22</t>
  </si>
  <si>
    <t>Espejos calabera</t>
  </si>
  <si>
    <t>TR-WF3550</t>
  </si>
  <si>
    <t>Tripode 3550</t>
  </si>
  <si>
    <t>Tripode  3717</t>
  </si>
  <si>
    <t>Tripode 3978</t>
  </si>
  <si>
    <t>Tripode 777</t>
  </si>
  <si>
    <t>TR-WF3717</t>
  </si>
  <si>
    <t>TR-WF3978</t>
  </si>
  <si>
    <t>PI-CR-02</t>
  </si>
  <si>
    <t>PI-CAA</t>
  </si>
  <si>
    <t>PI-CAAA</t>
  </si>
  <si>
    <t>PI-AlAA</t>
  </si>
  <si>
    <t>PI-AlAAA</t>
  </si>
  <si>
    <t>BK-46</t>
  </si>
  <si>
    <t>PWF717</t>
  </si>
  <si>
    <t>Platina WF 717</t>
  </si>
  <si>
    <t>PU-150</t>
  </si>
  <si>
    <t>V-09</t>
  </si>
  <si>
    <t>Lapicera laser plateada</t>
  </si>
  <si>
    <t>Lapicera laser roja</t>
  </si>
  <si>
    <t>Lapicera laser blanca</t>
  </si>
  <si>
    <t>Lapicera laser azul</t>
  </si>
  <si>
    <t>Lapicera laser negra</t>
  </si>
  <si>
    <t>u$s</t>
  </si>
  <si>
    <t>GR-03</t>
  </si>
  <si>
    <t>Filtro de ducha</t>
  </si>
  <si>
    <t>Pinza cangrejo grnade</t>
  </si>
  <si>
    <t>Platina WF3970</t>
  </si>
  <si>
    <t>Platina N777</t>
  </si>
  <si>
    <t>Rótula Para Flash  Y Paraguas - Bracket Tipo c</t>
  </si>
  <si>
    <t>Steady Go pro</t>
  </si>
  <si>
    <t>Rótula Para Flash  Y Paraguas - Bracket Tipo B</t>
  </si>
  <si>
    <t>U$S</t>
  </si>
  <si>
    <t>D100</t>
  </si>
  <si>
    <t>F01</t>
  </si>
  <si>
    <t xml:space="preserve">Follow Focus </t>
  </si>
  <si>
    <t>BY-01</t>
  </si>
  <si>
    <t>Microfono Boya</t>
  </si>
  <si>
    <t>W49</t>
  </si>
  <si>
    <t>Iluminador 49 led dimmer</t>
  </si>
  <si>
    <t>TRIPODES-CABEZALES- ROTULAS-PLATINAS</t>
  </si>
  <si>
    <t>LISTA</t>
  </si>
  <si>
    <t>ST-09</t>
  </si>
  <si>
    <t xml:space="preserve"> Ring  Grip  completo</t>
  </si>
  <si>
    <t>Microfono Mini 3,5</t>
  </si>
  <si>
    <t>MIC-02</t>
  </si>
  <si>
    <t>Holder Smartphone</t>
  </si>
  <si>
    <t>ST-21</t>
  </si>
  <si>
    <t>Cono de helado</t>
  </si>
  <si>
    <t>Cold</t>
  </si>
  <si>
    <t>Bolos</t>
  </si>
  <si>
    <t>Copa de Helado</t>
  </si>
  <si>
    <t>ICe cold beer</t>
  </si>
  <si>
    <t>Tripode WF 3110 + celular</t>
  </si>
  <si>
    <t>Soporte Grip U Para Dsrl Y Flash Reversible</t>
  </si>
  <si>
    <t>$</t>
  </si>
  <si>
    <t>PAGINA</t>
  </si>
  <si>
    <t xml:space="preserve">Mochila TigerNu  41 cm P/ Camara Dsrl </t>
  </si>
  <si>
    <t xml:space="preserve">Mochila TigerNu  45 cm P/ Camara Dsrl </t>
  </si>
  <si>
    <t>Carteles patente con relieve</t>
  </si>
  <si>
    <t>FUNDA T6</t>
  </si>
  <si>
    <t>Detector Humo</t>
  </si>
  <si>
    <t>Detector CO2</t>
  </si>
  <si>
    <t>Detector Gas</t>
  </si>
  <si>
    <t>V-10</t>
  </si>
  <si>
    <t>Pila  recargable Sony AA X1</t>
  </si>
  <si>
    <t>Pila Carbon AA x1</t>
  </si>
  <si>
    <t>PI-RAA</t>
  </si>
  <si>
    <t>PI-RAAA</t>
  </si>
  <si>
    <t>Pila Carbon AAAx1</t>
  </si>
  <si>
    <t>PI-9V</t>
  </si>
  <si>
    <t xml:space="preserve">Bateria  9v </t>
  </si>
  <si>
    <t>Bateria litio CR-02</t>
  </si>
  <si>
    <t>Microfono+ pipeta+ deat cat</t>
  </si>
  <si>
    <t>PWF3970</t>
  </si>
  <si>
    <t>PN777</t>
  </si>
  <si>
    <t>Mini tripode puño + adap 1x4</t>
  </si>
  <si>
    <t>Rotula para dos flash</t>
  </si>
  <si>
    <t>Braket L</t>
  </si>
  <si>
    <t>TR-N777</t>
  </si>
  <si>
    <t>MO-06</t>
  </si>
  <si>
    <t>U7 mini</t>
  </si>
  <si>
    <t>Lente 40x50</t>
  </si>
  <si>
    <t>GP-100</t>
  </si>
  <si>
    <t>patas monopie</t>
  </si>
  <si>
    <t>HD-192 II</t>
  </si>
  <si>
    <t>BY-MM1</t>
  </si>
  <si>
    <t>Microfono Boya BY-MM1</t>
  </si>
  <si>
    <t>MT-03</t>
  </si>
  <si>
    <t>FeiyuTech Vimble C3</t>
  </si>
  <si>
    <t>BK-</t>
  </si>
  <si>
    <t>FeiyuTech Vimble C2</t>
  </si>
  <si>
    <t>Cable 3,5 4 polos</t>
  </si>
  <si>
    <t>CA-08</t>
  </si>
  <si>
    <t>V-20</t>
  </si>
  <si>
    <t>Kit limpieza 5 elementos</t>
  </si>
  <si>
    <t>Tripode viajero</t>
  </si>
  <si>
    <t>Sp-22</t>
  </si>
  <si>
    <t>grip celular</t>
  </si>
  <si>
    <t>ST-25</t>
  </si>
  <si>
    <t>Kit de filtros</t>
  </si>
  <si>
    <t>Cerradura 1</t>
  </si>
  <si>
    <t>Deart Cat 8 cm</t>
  </si>
  <si>
    <t xml:space="preserve"> </t>
  </si>
  <si>
    <t>Pesca-05</t>
  </si>
  <si>
    <t>Soporte Automatico De Caña</t>
  </si>
  <si>
    <t>Caja pesca easy 22 elementos</t>
  </si>
  <si>
    <t>Caja Pesca Mediun 234 elementos</t>
  </si>
  <si>
    <t>Kit 3 señuelos</t>
  </si>
  <si>
    <t>Señuelo 10</t>
  </si>
  <si>
    <t>Señuelo 11</t>
  </si>
  <si>
    <t>Señuelo 12</t>
  </si>
  <si>
    <t>Señuelo 13</t>
  </si>
  <si>
    <t>Señuelo 15 x3</t>
  </si>
  <si>
    <t>Aceite Pescado con Feromonas</t>
  </si>
  <si>
    <t>Señuelo pulpo 23gr 9 cm</t>
  </si>
  <si>
    <t>cepillo limpia cadenas</t>
  </si>
  <si>
    <t>MO-23</t>
  </si>
  <si>
    <t>Cerradura 2</t>
  </si>
  <si>
    <t>GR-05</t>
  </si>
  <si>
    <t>repuesto Filtro ducha</t>
  </si>
  <si>
    <t>Seguro para anzuelos x 10</t>
  </si>
  <si>
    <t>Quita anzuelos</t>
  </si>
  <si>
    <t>Alicate corta anzuelos</t>
  </si>
  <si>
    <t>Bobinadora de carretes.</t>
  </si>
  <si>
    <t>Contadora de Tanza</t>
  </si>
  <si>
    <t>SP-22</t>
  </si>
  <si>
    <t>Soporte celular a ventilacion</t>
  </si>
  <si>
    <t>Traba Manija De Freno</t>
  </si>
  <si>
    <t>MO-24</t>
  </si>
  <si>
    <t>V-11</t>
  </si>
  <si>
    <t>V-15</t>
  </si>
  <si>
    <t>Maquina  para hacer nudos en azuelos</t>
  </si>
  <si>
    <t>Rulero cebador  x1</t>
  </si>
  <si>
    <t>Kit x 3 medidas</t>
  </si>
  <si>
    <t>Boya automatica KingFisher</t>
  </si>
  <si>
    <t>Alarma de pesca</t>
  </si>
  <si>
    <t>Caja Aparejos 24 compartimientos</t>
  </si>
  <si>
    <t>Kit boya pesca variada</t>
  </si>
  <si>
    <t>Bolso de pesca</t>
  </si>
  <si>
    <t>Caña Grafito surf casting</t>
  </si>
  <si>
    <t>ST-13C</t>
  </si>
  <si>
    <t>MONOPIE WF 1006</t>
  </si>
  <si>
    <t>WF1006</t>
  </si>
  <si>
    <t xml:space="preserve">Zapata H a 1/4 H </t>
  </si>
  <si>
    <t>Reel Yumoshi Serie AX-7000 </t>
  </si>
  <si>
    <t>Reel Yumoshi Serie AX-9000 </t>
  </si>
  <si>
    <t>Caña Nan Titan 3,6cm</t>
  </si>
  <si>
    <t>Bait clip x 20 unidades</t>
  </si>
  <si>
    <t>Mosqueton con esmerillon x20</t>
  </si>
  <si>
    <t>Protectores de linea x20</t>
  </si>
  <si>
    <t>Nudos corredizos x1( una monedita con 6 nudos)</t>
  </si>
  <si>
    <t>MO-25</t>
  </si>
  <si>
    <t>Lampara Led Bayoneta 30 Lumens 4,5 Volt</t>
  </si>
  <si>
    <t>S-5016</t>
  </si>
  <si>
    <t>S-5018</t>
  </si>
  <si>
    <t>Lampara Led Bayoneta 30 Lumens  2,4 Volt</t>
  </si>
  <si>
    <t>S-5019</t>
  </si>
  <si>
    <t>Linterna vincha</t>
  </si>
  <si>
    <t>S-5020</t>
  </si>
  <si>
    <t>cajas vacias T6</t>
  </si>
  <si>
    <t>V-21</t>
  </si>
  <si>
    <t>Tanza lider 0,30 a 0,70</t>
  </si>
  <si>
    <t>Tanza lider 0,23 a 0,57</t>
  </si>
  <si>
    <t>SP-27</t>
  </si>
  <si>
    <t>Porta GPS Celular volante del auto</t>
  </si>
  <si>
    <t xml:space="preserve"> 
</t>
  </si>
  <si>
    <t>Caña 1 m rotativo</t>
  </si>
  <si>
    <t>Caña 1 m frontal</t>
  </si>
  <si>
    <t>MO-26</t>
  </si>
  <si>
    <t>Kit zonda y herramientas</t>
  </si>
  <si>
    <t>Cable antiperdida</t>
  </si>
  <si>
    <t>kit herramientas 15 en 1</t>
  </si>
  <si>
    <t>caja 10 compartimentos</t>
  </si>
  <si>
    <t>caja 14 compartimentos</t>
  </si>
  <si>
    <t>caja 18 compartimentos</t>
  </si>
  <si>
    <t>V-16</t>
  </si>
  <si>
    <t>Irrigador Bucal</t>
  </si>
  <si>
    <t>Limpiador bucal manual</t>
  </si>
  <si>
    <t>V-17</t>
  </si>
  <si>
    <t>Caja estanca A S Naranja</t>
  </si>
  <si>
    <t>Caja estanca  B M Naranja</t>
  </si>
  <si>
    <t>Caja estanca C L Naranja</t>
  </si>
  <si>
    <t>MO-27</t>
  </si>
  <si>
    <t>Medidor monoxido</t>
  </si>
  <si>
    <t>Caja para reel 01</t>
  </si>
  <si>
    <t>Linea lider 15cm, 20,25,y 30 cm  x4</t>
  </si>
  <si>
    <t>Estuches de 4 SD y 16 miniSD</t>
  </si>
  <si>
    <t>Bolso de pesca 2 layer</t>
  </si>
  <si>
    <t>Bolso de pesca 3 layer</t>
  </si>
  <si>
    <t>V-18</t>
  </si>
  <si>
    <t>Filtro dispenser agua mascotas</t>
  </si>
  <si>
    <t>Dispenser agua para mascotas</t>
  </si>
  <si>
    <t>Caña Bait Casting Xuantiansan 210</t>
  </si>
  <si>
    <t>Cajas para lineas de pesca</t>
  </si>
  <si>
    <t>Reel Yumoshi 30d derecho</t>
  </si>
  <si>
    <t>Morral de camping</t>
  </si>
  <si>
    <t>Riel rotativo LV200</t>
  </si>
  <si>
    <t>s-5021</t>
  </si>
  <si>
    <t>S-5022</t>
  </si>
  <si>
    <t>Linterna holder 360</t>
  </si>
  <si>
    <t>S-5023</t>
  </si>
  <si>
    <t>S-5024</t>
  </si>
  <si>
    <t>Manta termica dorada</t>
  </si>
  <si>
    <t>Manta termica plateada</t>
  </si>
  <si>
    <t>S-5025</t>
  </si>
  <si>
    <t>10 en 1 compas multifunsion</t>
  </si>
  <si>
    <t>Riñonera de Pesca</t>
  </si>
  <si>
    <t>Tanza Daiwa Justron 5. ,37 mm</t>
  </si>
  <si>
    <t>Tanza Daiwa Justron 4. ,33 mm</t>
  </si>
  <si>
    <t>Tanza Daiwa Justron 7. 0,45 mm 16,8 Kgr</t>
  </si>
  <si>
    <t>Tanza Daiwa Justron 8. 0,50mm 19,1 kgr</t>
  </si>
  <si>
    <t>Tanza Daiwa Justron 3.</t>
  </si>
  <si>
    <t>P-65</t>
  </si>
  <si>
    <t>Tanza Daiwa Justron 6. ,0,405 mm</t>
  </si>
  <si>
    <t>P-32</t>
  </si>
  <si>
    <t>P-34</t>
  </si>
  <si>
    <t>P-33</t>
  </si>
  <si>
    <t>P-45</t>
  </si>
  <si>
    <t>P-46</t>
  </si>
  <si>
    <t>P-48</t>
  </si>
  <si>
    <t>P-47</t>
  </si>
  <si>
    <t>P-01</t>
  </si>
  <si>
    <t>P-02</t>
  </si>
  <si>
    <t>P-03</t>
  </si>
  <si>
    <t>P-04</t>
  </si>
  <si>
    <t>P-09</t>
  </si>
  <si>
    <t>P-10</t>
  </si>
  <si>
    <t>P-07</t>
  </si>
  <si>
    <t>P-11</t>
  </si>
  <si>
    <t>P-12</t>
  </si>
  <si>
    <t>P-13</t>
  </si>
  <si>
    <t>P-15</t>
  </si>
  <si>
    <t>P-16</t>
  </si>
  <si>
    <t>P-17</t>
  </si>
  <si>
    <t>P-18</t>
  </si>
  <si>
    <t>P-19</t>
  </si>
  <si>
    <t>P-20</t>
  </si>
  <si>
    <t>P-21</t>
  </si>
  <si>
    <t>P-22</t>
  </si>
  <si>
    <t>P-23</t>
  </si>
  <si>
    <t>P-24</t>
  </si>
  <si>
    <t>P-25</t>
  </si>
  <si>
    <t>P-26</t>
  </si>
  <si>
    <t>P-27</t>
  </si>
  <si>
    <t>P-28</t>
  </si>
  <si>
    <t>P-31</t>
  </si>
  <si>
    <t>P-29</t>
  </si>
  <si>
    <t>P-35</t>
  </si>
  <si>
    <t>P-36</t>
  </si>
  <si>
    <t>P-37</t>
  </si>
  <si>
    <t>P-38</t>
  </si>
  <si>
    <t>P-39</t>
  </si>
  <si>
    <t>P-41</t>
  </si>
  <si>
    <t>P-40</t>
  </si>
  <si>
    <t>P-42</t>
  </si>
  <si>
    <t>P-44</t>
  </si>
  <si>
    <t>P-43</t>
  </si>
  <si>
    <t>P-50</t>
  </si>
  <si>
    <t>P-51</t>
  </si>
  <si>
    <t>P-52</t>
  </si>
  <si>
    <t>P-53</t>
  </si>
  <si>
    <t>P-54</t>
  </si>
  <si>
    <t>P-55</t>
  </si>
  <si>
    <t>P-57</t>
  </si>
  <si>
    <t>P-56</t>
  </si>
  <si>
    <t>P-58</t>
  </si>
  <si>
    <t>P-59</t>
  </si>
  <si>
    <t>P-60</t>
  </si>
  <si>
    <t>P-61</t>
  </si>
  <si>
    <t>P-62</t>
  </si>
  <si>
    <t>P-63</t>
  </si>
  <si>
    <t>P-64</t>
  </si>
  <si>
    <t>MO-28</t>
  </si>
  <si>
    <t>Adaptador espejos honda tornado</t>
  </si>
  <si>
    <t>S-5026</t>
  </si>
  <si>
    <t>Kit supervivencia 13 -1</t>
  </si>
  <si>
    <t>Tanza multifilamento Spectra 0,12</t>
  </si>
  <si>
    <t>Tanza multifilamento Spectra 0,18</t>
  </si>
  <si>
    <t>Tanza multifilamento Spectra 0,26</t>
  </si>
  <si>
    <t>Tanza multifilamento Spectra 0,37</t>
  </si>
  <si>
    <t>Tanza multifilamento Spectra 0,50</t>
  </si>
  <si>
    <t>p-66</t>
  </si>
  <si>
    <t>p-67</t>
  </si>
  <si>
    <t>p-68</t>
  </si>
  <si>
    <t>p-69</t>
  </si>
  <si>
    <t>p-70</t>
  </si>
  <si>
    <t>V-31</t>
  </si>
  <si>
    <t>V-32</t>
  </si>
  <si>
    <t>V-33</t>
  </si>
  <si>
    <t>V-34</t>
  </si>
  <si>
    <t>V-35</t>
  </si>
  <si>
    <t>V-36</t>
  </si>
  <si>
    <t>V-37</t>
  </si>
  <si>
    <t>V-38</t>
  </si>
  <si>
    <t>V-39</t>
  </si>
  <si>
    <t>V-40</t>
  </si>
  <si>
    <t>V-41</t>
  </si>
  <si>
    <t>V-42</t>
  </si>
  <si>
    <t>V-43</t>
  </si>
  <si>
    <t>V-44</t>
  </si>
  <si>
    <t>V-45</t>
  </si>
  <si>
    <t>V-46</t>
  </si>
  <si>
    <t>V-47</t>
  </si>
  <si>
    <t>V-48</t>
  </si>
  <si>
    <t>V-49</t>
  </si>
  <si>
    <t>Molde cemento modelo A 43X43</t>
  </si>
  <si>
    <t>Molde cemento modelo  AS 34X34</t>
  </si>
  <si>
    <t>Molde cemento modelo B 50X50</t>
  </si>
  <si>
    <t>Molde cemento modelo C 60X50</t>
  </si>
  <si>
    <t>Molde cemento modelo D 60X50</t>
  </si>
  <si>
    <t>Molde cemento modelo E 40X40</t>
  </si>
  <si>
    <t>Molde cemento modelo F 45X40</t>
  </si>
  <si>
    <t>Molde cemento modelo H 40X40</t>
  </si>
  <si>
    <t>Molde cemento modelo G 30X30</t>
  </si>
  <si>
    <t>Molde cemento modelo I 49X49</t>
  </si>
  <si>
    <t>Molde cemento modelo O 34</t>
  </si>
  <si>
    <t>Molde cemento modelo L 50X40</t>
  </si>
  <si>
    <t>Molde cemento modelo FLOWER 44X44</t>
  </si>
  <si>
    <t>Molde cemento modelo R 40X27</t>
  </si>
  <si>
    <t>Molde cemento modelo X 45X45</t>
  </si>
  <si>
    <t>Molde cemento modelo Y 36X36</t>
  </si>
  <si>
    <t>Molde cemento modelo Z 45X45</t>
  </si>
  <si>
    <t>Molde cemento modelo  LUNA 34</t>
  </si>
  <si>
    <t>Molde cemento modelo M 41X25</t>
  </si>
  <si>
    <t>P-80</t>
  </si>
  <si>
    <t>Reel Yumoshi Serie AX-3000 </t>
  </si>
  <si>
    <t>Caña Bluesardine    pejerey 3,6 mts</t>
  </si>
  <si>
    <t>Pasa hilos #5</t>
  </si>
  <si>
    <t>P-81</t>
  </si>
  <si>
    <t>P-82</t>
  </si>
  <si>
    <t>Pasa hilos #6</t>
  </si>
  <si>
    <t>Pasa hilos #10</t>
  </si>
  <si>
    <t>P-83</t>
  </si>
  <si>
    <t>P-84</t>
  </si>
  <si>
    <t>Pasa hilos  Silicona x14+ puntera</t>
  </si>
  <si>
    <t>Dólar</t>
  </si>
  <si>
    <t>P-85</t>
  </si>
  <si>
    <t>P-86</t>
  </si>
  <si>
    <t>P-87</t>
  </si>
  <si>
    <t>Carrete reel 9000</t>
  </si>
  <si>
    <t>Carrete reel 9002</t>
  </si>
  <si>
    <t>Carrete reel 7000</t>
  </si>
  <si>
    <t>P-88</t>
  </si>
  <si>
    <t>gabetero 8 div</t>
  </si>
  <si>
    <t>V-52</t>
  </si>
  <si>
    <t>Electroestimulador</t>
  </si>
  <si>
    <t>SP-14</t>
  </si>
  <si>
    <t>TR-WF806</t>
  </si>
  <si>
    <t>P-89</t>
  </si>
  <si>
    <t>P-90</t>
  </si>
  <si>
    <t>Bolso mochiola de pesca</t>
  </si>
  <si>
    <t>Caja reel large 26x17x9,5</t>
  </si>
  <si>
    <t>Caja reel Mediun 21,5x16x9,5</t>
  </si>
  <si>
    <t>p-92</t>
  </si>
  <si>
    <t>Caña  lapicera 160 cm  rotativo</t>
  </si>
  <si>
    <t>P-93</t>
  </si>
  <si>
    <t>Caña  lapicera 160 cm  frontal</t>
  </si>
  <si>
    <t>Reel Yumonshi Serie AX 5000</t>
  </si>
  <si>
    <t>Bolso  2 Layer 120 cm</t>
  </si>
  <si>
    <t>Bolso  3 Layer 120 cm</t>
  </si>
  <si>
    <t>P-94</t>
  </si>
  <si>
    <t>P-95</t>
  </si>
  <si>
    <t>P-91B</t>
  </si>
  <si>
    <t>P-91A</t>
  </si>
  <si>
    <t>Balde Carnada 18</t>
  </si>
  <si>
    <t>Balde Carnada 20</t>
  </si>
  <si>
    <t>rotor fluorescente con esmerillon s 33kgr x15</t>
  </si>
  <si>
    <t>rotor fluorescente con esmerillon m 44kgr x15</t>
  </si>
  <si>
    <t>rotor fluorescente con esmerillon l 71 kgr x15</t>
  </si>
  <si>
    <t>Perlas platicas colores 8mm x50</t>
  </si>
  <si>
    <t>P-100 S</t>
  </si>
  <si>
    <t>P-100 M</t>
  </si>
  <si>
    <t>P-99</t>
  </si>
  <si>
    <t>P-100 L</t>
  </si>
  <si>
    <t>Esmerillon  6/0 37mm  152 kgr x15unidades</t>
  </si>
  <si>
    <t>Esmerillon  2/0 25 mm 71 kgr x15unidades</t>
  </si>
  <si>
    <t>Esmerillon  1 19 mm  44 kgr x15unidades</t>
  </si>
  <si>
    <t>Esmerillon  6 12mm 28kg x15unidades</t>
  </si>
  <si>
    <t>Esmerillon  14 6mm 3kg x15unidades</t>
  </si>
  <si>
    <t>Mosqueton con esmerillon crame #5/0 51 kgr x25</t>
  </si>
  <si>
    <t>Mosqueton con esmerillon crame  #2/0 32 kgr x25</t>
  </si>
  <si>
    <t>Mosqueton con esmerillon crame #14  2kgr x25</t>
  </si>
  <si>
    <t>Mosqueton con esmerillon#3/0 52 kgr x25</t>
  </si>
  <si>
    <t>Mosqueton con esmerillon #1/0 42 kgr x25</t>
  </si>
  <si>
    <t>Mosqueton con esmerillon #14  3kgr x25</t>
  </si>
  <si>
    <t>Mosqueton dos lados #000 3kgr x25</t>
  </si>
  <si>
    <t>Mosqueton dos lados  #1 17 kgr x25</t>
  </si>
  <si>
    <t>Mosqueton dos lados#5  45kg x15</t>
  </si>
  <si>
    <t>Mosqueton dos lados # 8 83 kgr x15</t>
  </si>
  <si>
    <t>P-98</t>
  </si>
  <si>
    <t>Perlas plasticas fuor 4,5mm x50</t>
  </si>
  <si>
    <t>P-105#000</t>
  </si>
  <si>
    <t>P-105#1</t>
  </si>
  <si>
    <t>P-105#5</t>
  </si>
  <si>
    <t>P-105#8</t>
  </si>
  <si>
    <t>P-102#3</t>
  </si>
  <si>
    <t>P-102#1/0</t>
  </si>
  <si>
    <t>P-102#14</t>
  </si>
  <si>
    <t>P-103#14</t>
  </si>
  <si>
    <t>P-103#8</t>
  </si>
  <si>
    <t>p-103#2/0</t>
  </si>
  <si>
    <t>P-103 #5/0</t>
  </si>
  <si>
    <t>P-103#7</t>
  </si>
  <si>
    <t>Mosqueton con esmerillon crame # 8 4kgrx26</t>
  </si>
  <si>
    <t>Mosqueton con esmerillon crame # 7 6kgrx25</t>
  </si>
  <si>
    <t>P-101#6/0</t>
  </si>
  <si>
    <t>P-101#2/0</t>
  </si>
  <si>
    <t>P-101#1</t>
  </si>
  <si>
    <t>P-101#6</t>
  </si>
  <si>
    <t>P-101#14</t>
  </si>
  <si>
    <t>P-102#3/0</t>
  </si>
  <si>
    <t>Mosqueton con esmerillon #3 72kgr x25</t>
  </si>
  <si>
    <t>LS-16</t>
  </si>
  <si>
    <t>Soporte triple zapata</t>
  </si>
  <si>
    <t>P-30</t>
  </si>
  <si>
    <t>Pinza sujeta presas</t>
  </si>
  <si>
    <t>P-201</t>
  </si>
  <si>
    <t>Señuelos rattle tipo crank, de taruchas o similares</t>
  </si>
  <si>
    <t>Espiga 3/8 Macho a 1/4 Maco</t>
  </si>
  <si>
    <t>Carteles 32 x 60</t>
  </si>
  <si>
    <t>Dad gril- 3D</t>
  </si>
  <si>
    <t>Save live 3D</t>
  </si>
  <si>
    <t>Garage Dad 3D</t>
  </si>
  <si>
    <t>Dinner Mom 3D</t>
  </si>
  <si>
    <t>Shell 3D</t>
  </si>
  <si>
    <t>BBQ 3D</t>
  </si>
  <si>
    <t>Aguila Hayley Davinson</t>
  </si>
  <si>
    <t>Ruta 66</t>
  </si>
  <si>
    <t>Flecha birras</t>
  </si>
  <si>
    <t>Flecha Coffee</t>
  </si>
  <si>
    <t>Donuts</t>
  </si>
  <si>
    <t>x</t>
  </si>
  <si>
    <t>Adaptador de rosca 1/4 H a 3/8 M</t>
  </si>
  <si>
    <t>CDTO</t>
  </si>
  <si>
    <t>Bolsos-Mochila-Fundas</t>
  </si>
  <si>
    <t xml:space="preserve">Cargador pilas </t>
  </si>
  <si>
    <t>CARGADORES</t>
  </si>
  <si>
    <t>PILAS</t>
  </si>
  <si>
    <t>Pila  recargable Sony AAA X1</t>
  </si>
  <si>
    <t xml:space="preserve">Adaptador Soporte giratorio </t>
  </si>
  <si>
    <t>Pagina</t>
  </si>
  <si>
    <t>Filtro Descartable</t>
  </si>
  <si>
    <t>Ozonizador</t>
  </si>
  <si>
    <t>Repelente Acaros</t>
  </si>
  <si>
    <t>TR-WF6628</t>
  </si>
  <si>
    <t>CTDO</t>
  </si>
  <si>
    <t xml:space="preserve">Kit Q5 </t>
  </si>
  <si>
    <t xml:space="preserve">Kit T6 </t>
  </si>
  <si>
    <t>p-42</t>
  </si>
  <si>
    <t xml:space="preserve">Aireador </t>
  </si>
  <si>
    <t>V-13</t>
  </si>
  <si>
    <t>V-14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</si>
</sst>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[$$-409]#,##0.00"/>
    <numFmt numFmtId="166" formatCode="_-[$$-540A]* #,##0.00_ ;_-[$$-540A]* \-#,##0.00\ ;_-[$$-540A]* &quot;-&quot;??_ ;_-@_ 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 Black"/>
      <family val="2"/>
    </font>
    <font>
      <sz val="10"/>
      <color rgb="FFFF0000"/>
      <name val="Arial Black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b/>
      <u/>
      <sz val="11"/>
      <color theme="1"/>
      <name val="Calibri"/>
      <family val="2"/>
      <scheme val="minor"/>
    </font>
    <font>
      <u/>
      <sz val="10"/>
      <color theme="1"/>
      <name val="Arial"/>
      <family val="2"/>
    </font>
    <font>
      <b/>
      <sz val="11"/>
      <color theme="1" tint="4.9989318521683403E-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333333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164" fontId="20" fillId="0" borderId="0" applyFon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0" fontId="2" fillId="0" borderId="0" xfId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5" fillId="0" borderId="2" xfId="0" applyFont="1" applyBorder="1"/>
    <xf numFmtId="0" fontId="5" fillId="0" borderId="1" xfId="0" applyFont="1" applyBorder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0" borderId="0" xfId="0" applyAlignment="1">
      <alignment horizontal="center"/>
    </xf>
    <xf numFmtId="165" fontId="9" fillId="0" borderId="0" xfId="0" applyNumberFormat="1" applyFont="1"/>
    <xf numFmtId="165" fontId="1" fillId="0" borderId="0" xfId="0" applyNumberFormat="1" applyFont="1"/>
    <xf numFmtId="0" fontId="11" fillId="0" borderId="0" xfId="0" applyFont="1"/>
    <xf numFmtId="0" fontId="12" fillId="0" borderId="0" xfId="0" applyFont="1"/>
    <xf numFmtId="0" fontId="0" fillId="0" borderId="0" xfId="0" applyAlignment="1">
      <alignment wrapText="1"/>
    </xf>
    <xf numFmtId="0" fontId="0" fillId="0" borderId="1" xfId="0" applyBorder="1"/>
    <xf numFmtId="0" fontId="1" fillId="0" borderId="4" xfId="0" applyFont="1" applyBorder="1"/>
    <xf numFmtId="0" fontId="0" fillId="0" borderId="4" xfId="0" applyBorder="1"/>
    <xf numFmtId="0" fontId="7" fillId="0" borderId="1" xfId="0" applyFont="1" applyBorder="1"/>
    <xf numFmtId="0" fontId="0" fillId="0" borderId="3" xfId="0" applyBorder="1"/>
    <xf numFmtId="0" fontId="0" fillId="0" borderId="5" xfId="0" applyBorder="1"/>
    <xf numFmtId="2" fontId="0" fillId="0" borderId="0" xfId="0" applyNumberFormat="1"/>
    <xf numFmtId="0" fontId="9" fillId="3" borderId="0" xfId="0" applyFont="1" applyFill="1"/>
    <xf numFmtId="4" fontId="1" fillId="3" borderId="0" xfId="0" applyNumberFormat="1" applyFont="1" applyFill="1"/>
    <xf numFmtId="0" fontId="1" fillId="3" borderId="0" xfId="0" applyFont="1" applyFill="1"/>
    <xf numFmtId="0" fontId="0" fillId="3" borderId="0" xfId="0" applyFill="1"/>
    <xf numFmtId="165" fontId="9" fillId="3" borderId="0" xfId="0" applyNumberFormat="1" applyFont="1" applyFill="1"/>
    <xf numFmtId="0" fontId="13" fillId="3" borderId="0" xfId="0" applyFont="1" applyFill="1"/>
    <xf numFmtId="0" fontId="14" fillId="3" borderId="0" xfId="0" applyFont="1" applyFill="1"/>
    <xf numFmtId="0" fontId="15" fillId="0" borderId="0" xfId="0" applyFont="1"/>
    <xf numFmtId="2" fontId="1" fillId="0" borderId="0" xfId="0" applyNumberFormat="1" applyFont="1"/>
    <xf numFmtId="0" fontId="0" fillId="2" borderId="6" xfId="0" applyFill="1" applyBorder="1"/>
    <xf numFmtId="0" fontId="0" fillId="0" borderId="6" xfId="0" applyBorder="1"/>
    <xf numFmtId="0" fontId="0" fillId="0" borderId="0" xfId="0" applyAlignment="1">
      <alignment horizontal="left" vertical="center" wrapText="1"/>
    </xf>
    <xf numFmtId="165" fontId="0" fillId="0" borderId="0" xfId="0" applyNumberFormat="1"/>
    <xf numFmtId="165" fontId="0" fillId="3" borderId="0" xfId="0" applyNumberFormat="1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0" fillId="0" borderId="0" xfId="0" applyFont="1"/>
    <xf numFmtId="166" fontId="0" fillId="0" borderId="0" xfId="2" applyNumberFormat="1" applyFont="1"/>
    <xf numFmtId="166" fontId="1" fillId="0" borderId="0" xfId="0" applyNumberFormat="1" applyFont="1"/>
    <xf numFmtId="16" fontId="0" fillId="0" borderId="0" xfId="0" applyNumberFormat="1"/>
    <xf numFmtId="0" fontId="0" fillId="2" borderId="0" xfId="0" applyFill="1"/>
    <xf numFmtId="0" fontId="1" fillId="0" borderId="0" xfId="0" applyFont="1" applyAlignment="1">
      <alignment horizontal="center"/>
    </xf>
    <xf numFmtId="165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0" fontId="1" fillId="0" borderId="0" xfId="0" applyNumberFormat="1" applyFont="1" applyAlignment="1">
      <alignment horizontal="center"/>
    </xf>
    <xf numFmtId="0" fontId="21" fillId="0" borderId="0" xfId="0" applyFont="1"/>
    <xf numFmtId="0" fontId="11" fillId="0" borderId="0" xfId="0" applyFont="1" applyAlignment="1">
      <alignment horizontal="center"/>
    </xf>
    <xf numFmtId="4" fontId="0" fillId="3" borderId="0" xfId="0" applyNumberFormat="1" applyFont="1" applyFill="1"/>
    <xf numFmtId="2" fontId="0" fillId="0" borderId="0" xfId="0" applyNumberFormat="1" applyFont="1"/>
  </cellXfs>
  <cellStyles count="3">
    <cellStyle name="Hipervínculo" xfId="1" builtinId="8"/>
    <cellStyle name="Moneda" xfId="2" builtinId="4"/>
    <cellStyle name="Normal" xfId="0" builtinId="0"/>
  </cellStyles>
  <dxfs count="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13" Type="http://schemas.openxmlformats.org/officeDocument/2006/relationships/image" Target="../media/image129.jpeg"/><Relationship Id="rId3" Type="http://schemas.openxmlformats.org/officeDocument/2006/relationships/image" Target="../media/image119.jpeg"/><Relationship Id="rId7" Type="http://schemas.openxmlformats.org/officeDocument/2006/relationships/image" Target="../media/image123.jpeg"/><Relationship Id="rId12" Type="http://schemas.openxmlformats.org/officeDocument/2006/relationships/image" Target="../media/image128.jpeg"/><Relationship Id="rId2" Type="http://schemas.openxmlformats.org/officeDocument/2006/relationships/image" Target="../media/image118.jpeg"/><Relationship Id="rId1" Type="http://schemas.openxmlformats.org/officeDocument/2006/relationships/image" Target="../media/image117.jpg"/><Relationship Id="rId6" Type="http://schemas.openxmlformats.org/officeDocument/2006/relationships/image" Target="../media/image122.jpeg"/><Relationship Id="rId11" Type="http://schemas.openxmlformats.org/officeDocument/2006/relationships/image" Target="../media/image127.jpeg"/><Relationship Id="rId5" Type="http://schemas.openxmlformats.org/officeDocument/2006/relationships/image" Target="../media/image121.jpeg"/><Relationship Id="rId15" Type="http://schemas.openxmlformats.org/officeDocument/2006/relationships/image" Target="../media/image131.jpeg"/><Relationship Id="rId10" Type="http://schemas.openxmlformats.org/officeDocument/2006/relationships/image" Target="../media/image126.jpeg"/><Relationship Id="rId4" Type="http://schemas.openxmlformats.org/officeDocument/2006/relationships/image" Target="../media/image120.jpeg"/><Relationship Id="rId9" Type="http://schemas.openxmlformats.org/officeDocument/2006/relationships/image" Target="../media/image125.jpeg"/><Relationship Id="rId14" Type="http://schemas.openxmlformats.org/officeDocument/2006/relationships/image" Target="../media/image130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jpeg"/><Relationship Id="rId13" Type="http://schemas.openxmlformats.org/officeDocument/2006/relationships/image" Target="../media/image144.gif"/><Relationship Id="rId18" Type="http://schemas.openxmlformats.org/officeDocument/2006/relationships/image" Target="../media/image149.jpeg"/><Relationship Id="rId26" Type="http://schemas.openxmlformats.org/officeDocument/2006/relationships/image" Target="../media/image157.jpeg"/><Relationship Id="rId3" Type="http://schemas.openxmlformats.org/officeDocument/2006/relationships/image" Target="../media/image134.jpeg"/><Relationship Id="rId21" Type="http://schemas.openxmlformats.org/officeDocument/2006/relationships/image" Target="../media/image152.jpeg"/><Relationship Id="rId7" Type="http://schemas.openxmlformats.org/officeDocument/2006/relationships/image" Target="../media/image138.jpeg"/><Relationship Id="rId12" Type="http://schemas.openxmlformats.org/officeDocument/2006/relationships/image" Target="../media/image143.jpeg"/><Relationship Id="rId17" Type="http://schemas.openxmlformats.org/officeDocument/2006/relationships/image" Target="../media/image148.jpeg"/><Relationship Id="rId25" Type="http://schemas.openxmlformats.org/officeDocument/2006/relationships/image" Target="../media/image156.jpeg"/><Relationship Id="rId33" Type="http://schemas.openxmlformats.org/officeDocument/2006/relationships/image" Target="../media/image164.jpeg"/><Relationship Id="rId2" Type="http://schemas.openxmlformats.org/officeDocument/2006/relationships/image" Target="../media/image133.jpeg"/><Relationship Id="rId16" Type="http://schemas.openxmlformats.org/officeDocument/2006/relationships/image" Target="../media/image147.jpeg"/><Relationship Id="rId20" Type="http://schemas.openxmlformats.org/officeDocument/2006/relationships/image" Target="../media/image151.jpeg"/><Relationship Id="rId29" Type="http://schemas.openxmlformats.org/officeDocument/2006/relationships/image" Target="../media/image160.jpeg"/><Relationship Id="rId1" Type="http://schemas.openxmlformats.org/officeDocument/2006/relationships/image" Target="../media/image132.jpeg"/><Relationship Id="rId6" Type="http://schemas.openxmlformats.org/officeDocument/2006/relationships/image" Target="../media/image137.jpeg"/><Relationship Id="rId11" Type="http://schemas.openxmlformats.org/officeDocument/2006/relationships/image" Target="../media/image142.jpeg"/><Relationship Id="rId24" Type="http://schemas.openxmlformats.org/officeDocument/2006/relationships/image" Target="../media/image155.jpeg"/><Relationship Id="rId32" Type="http://schemas.openxmlformats.org/officeDocument/2006/relationships/image" Target="../media/image163.jpeg"/><Relationship Id="rId5" Type="http://schemas.openxmlformats.org/officeDocument/2006/relationships/image" Target="../media/image136.jpeg"/><Relationship Id="rId15" Type="http://schemas.openxmlformats.org/officeDocument/2006/relationships/image" Target="../media/image146.jpg"/><Relationship Id="rId23" Type="http://schemas.openxmlformats.org/officeDocument/2006/relationships/image" Target="../media/image154.jpg"/><Relationship Id="rId28" Type="http://schemas.openxmlformats.org/officeDocument/2006/relationships/image" Target="../media/image159.jpeg"/><Relationship Id="rId10" Type="http://schemas.openxmlformats.org/officeDocument/2006/relationships/image" Target="../media/image141.jpeg"/><Relationship Id="rId19" Type="http://schemas.openxmlformats.org/officeDocument/2006/relationships/image" Target="../media/image150.jpeg"/><Relationship Id="rId31" Type="http://schemas.openxmlformats.org/officeDocument/2006/relationships/image" Target="../media/image162.jpeg"/><Relationship Id="rId4" Type="http://schemas.openxmlformats.org/officeDocument/2006/relationships/image" Target="../media/image135.jpeg"/><Relationship Id="rId9" Type="http://schemas.openxmlformats.org/officeDocument/2006/relationships/image" Target="../media/image140.jpeg"/><Relationship Id="rId14" Type="http://schemas.openxmlformats.org/officeDocument/2006/relationships/image" Target="../media/image145.jpeg"/><Relationship Id="rId22" Type="http://schemas.openxmlformats.org/officeDocument/2006/relationships/image" Target="../media/image153.jpeg"/><Relationship Id="rId27" Type="http://schemas.openxmlformats.org/officeDocument/2006/relationships/image" Target="../media/image158.jpeg"/><Relationship Id="rId30" Type="http://schemas.openxmlformats.org/officeDocument/2006/relationships/image" Target="../media/image161.jpe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7.jpeg"/><Relationship Id="rId18" Type="http://schemas.openxmlformats.org/officeDocument/2006/relationships/image" Target="../media/image182.jpeg"/><Relationship Id="rId26" Type="http://schemas.openxmlformats.org/officeDocument/2006/relationships/image" Target="../media/image190.jpeg"/><Relationship Id="rId39" Type="http://schemas.openxmlformats.org/officeDocument/2006/relationships/image" Target="../media/image203.jpeg"/><Relationship Id="rId21" Type="http://schemas.openxmlformats.org/officeDocument/2006/relationships/image" Target="../media/image185.jpeg"/><Relationship Id="rId34" Type="http://schemas.openxmlformats.org/officeDocument/2006/relationships/image" Target="../media/image198.jpeg"/><Relationship Id="rId42" Type="http://schemas.openxmlformats.org/officeDocument/2006/relationships/image" Target="../media/image206.jpeg"/><Relationship Id="rId47" Type="http://schemas.openxmlformats.org/officeDocument/2006/relationships/image" Target="../media/image211.jpeg"/><Relationship Id="rId50" Type="http://schemas.openxmlformats.org/officeDocument/2006/relationships/image" Target="../media/image214.jpeg"/><Relationship Id="rId55" Type="http://schemas.openxmlformats.org/officeDocument/2006/relationships/image" Target="../media/image219.jpeg"/><Relationship Id="rId7" Type="http://schemas.openxmlformats.org/officeDocument/2006/relationships/image" Target="../media/image171.jpeg"/><Relationship Id="rId12" Type="http://schemas.openxmlformats.org/officeDocument/2006/relationships/image" Target="../media/image176.jpeg"/><Relationship Id="rId17" Type="http://schemas.openxmlformats.org/officeDocument/2006/relationships/image" Target="../media/image181.jpeg"/><Relationship Id="rId25" Type="http://schemas.openxmlformats.org/officeDocument/2006/relationships/image" Target="../media/image189.jpeg"/><Relationship Id="rId33" Type="http://schemas.openxmlformats.org/officeDocument/2006/relationships/image" Target="../media/image197.jpeg"/><Relationship Id="rId38" Type="http://schemas.openxmlformats.org/officeDocument/2006/relationships/image" Target="../media/image202.jpeg"/><Relationship Id="rId46" Type="http://schemas.openxmlformats.org/officeDocument/2006/relationships/image" Target="../media/image210.jpeg"/><Relationship Id="rId59" Type="http://schemas.openxmlformats.org/officeDocument/2006/relationships/image" Target="../media/image223.jpeg"/><Relationship Id="rId2" Type="http://schemas.openxmlformats.org/officeDocument/2006/relationships/image" Target="../media/image166.jpeg"/><Relationship Id="rId16" Type="http://schemas.openxmlformats.org/officeDocument/2006/relationships/image" Target="../media/image180.jpeg"/><Relationship Id="rId20" Type="http://schemas.openxmlformats.org/officeDocument/2006/relationships/image" Target="../media/image184.jpeg"/><Relationship Id="rId29" Type="http://schemas.openxmlformats.org/officeDocument/2006/relationships/image" Target="../media/image193.jpeg"/><Relationship Id="rId41" Type="http://schemas.openxmlformats.org/officeDocument/2006/relationships/image" Target="../media/image205.jpeg"/><Relationship Id="rId54" Type="http://schemas.openxmlformats.org/officeDocument/2006/relationships/image" Target="../media/image218.jpeg"/><Relationship Id="rId1" Type="http://schemas.openxmlformats.org/officeDocument/2006/relationships/image" Target="../media/image165.jpeg"/><Relationship Id="rId6" Type="http://schemas.openxmlformats.org/officeDocument/2006/relationships/image" Target="../media/image170.jpeg"/><Relationship Id="rId11" Type="http://schemas.openxmlformats.org/officeDocument/2006/relationships/image" Target="../media/image175.jpeg"/><Relationship Id="rId24" Type="http://schemas.openxmlformats.org/officeDocument/2006/relationships/image" Target="../media/image188.jpeg"/><Relationship Id="rId32" Type="http://schemas.openxmlformats.org/officeDocument/2006/relationships/image" Target="../media/image196.jpeg"/><Relationship Id="rId37" Type="http://schemas.openxmlformats.org/officeDocument/2006/relationships/image" Target="../media/image201.jpeg"/><Relationship Id="rId40" Type="http://schemas.openxmlformats.org/officeDocument/2006/relationships/image" Target="../media/image204.jpeg"/><Relationship Id="rId45" Type="http://schemas.openxmlformats.org/officeDocument/2006/relationships/image" Target="../media/image209.png"/><Relationship Id="rId53" Type="http://schemas.openxmlformats.org/officeDocument/2006/relationships/image" Target="../media/image217.jpeg"/><Relationship Id="rId58" Type="http://schemas.openxmlformats.org/officeDocument/2006/relationships/image" Target="../media/image222.jpeg"/><Relationship Id="rId5" Type="http://schemas.openxmlformats.org/officeDocument/2006/relationships/image" Target="../media/image169.jpeg"/><Relationship Id="rId15" Type="http://schemas.openxmlformats.org/officeDocument/2006/relationships/image" Target="../media/image179.jpeg"/><Relationship Id="rId23" Type="http://schemas.openxmlformats.org/officeDocument/2006/relationships/image" Target="../media/image187.jpeg"/><Relationship Id="rId28" Type="http://schemas.openxmlformats.org/officeDocument/2006/relationships/image" Target="../media/image192.jpeg"/><Relationship Id="rId36" Type="http://schemas.openxmlformats.org/officeDocument/2006/relationships/image" Target="../media/image200.jpeg"/><Relationship Id="rId49" Type="http://schemas.openxmlformats.org/officeDocument/2006/relationships/image" Target="../media/image213.jpeg"/><Relationship Id="rId57" Type="http://schemas.openxmlformats.org/officeDocument/2006/relationships/image" Target="../media/image221.jpeg"/><Relationship Id="rId10" Type="http://schemas.openxmlformats.org/officeDocument/2006/relationships/image" Target="../media/image174.jpeg"/><Relationship Id="rId19" Type="http://schemas.openxmlformats.org/officeDocument/2006/relationships/image" Target="../media/image183.jpeg"/><Relationship Id="rId31" Type="http://schemas.openxmlformats.org/officeDocument/2006/relationships/image" Target="../media/image195.jpeg"/><Relationship Id="rId44" Type="http://schemas.openxmlformats.org/officeDocument/2006/relationships/image" Target="../media/image208.jpeg"/><Relationship Id="rId52" Type="http://schemas.openxmlformats.org/officeDocument/2006/relationships/image" Target="../media/image216.png"/><Relationship Id="rId60" Type="http://schemas.openxmlformats.org/officeDocument/2006/relationships/image" Target="../media/image224.jpeg"/><Relationship Id="rId4" Type="http://schemas.openxmlformats.org/officeDocument/2006/relationships/image" Target="../media/image168.jpeg"/><Relationship Id="rId9" Type="http://schemas.openxmlformats.org/officeDocument/2006/relationships/image" Target="../media/image173.jpeg"/><Relationship Id="rId14" Type="http://schemas.openxmlformats.org/officeDocument/2006/relationships/image" Target="../media/image178.jpeg"/><Relationship Id="rId22" Type="http://schemas.openxmlformats.org/officeDocument/2006/relationships/image" Target="../media/image186.jpeg"/><Relationship Id="rId27" Type="http://schemas.openxmlformats.org/officeDocument/2006/relationships/image" Target="../media/image191.jpeg"/><Relationship Id="rId30" Type="http://schemas.openxmlformats.org/officeDocument/2006/relationships/image" Target="../media/image194.jpeg"/><Relationship Id="rId35" Type="http://schemas.openxmlformats.org/officeDocument/2006/relationships/image" Target="../media/image199.jpeg"/><Relationship Id="rId43" Type="http://schemas.openxmlformats.org/officeDocument/2006/relationships/image" Target="../media/image207.jpeg"/><Relationship Id="rId48" Type="http://schemas.openxmlformats.org/officeDocument/2006/relationships/image" Target="../media/image212.jpeg"/><Relationship Id="rId56" Type="http://schemas.openxmlformats.org/officeDocument/2006/relationships/image" Target="../media/image220.jpeg"/><Relationship Id="rId8" Type="http://schemas.openxmlformats.org/officeDocument/2006/relationships/image" Target="../media/image172.jpeg"/><Relationship Id="rId51" Type="http://schemas.openxmlformats.org/officeDocument/2006/relationships/image" Target="../media/image215.jpeg"/><Relationship Id="rId3" Type="http://schemas.openxmlformats.org/officeDocument/2006/relationships/image" Target="../media/image16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2" Type="http://schemas.openxmlformats.org/officeDocument/2006/relationships/image" Target="../media/image25.jpeg"/><Relationship Id="rId16" Type="http://schemas.openxmlformats.org/officeDocument/2006/relationships/image" Target="../media/image39.jpg"/><Relationship Id="rId1" Type="http://schemas.openxmlformats.org/officeDocument/2006/relationships/image" Target="../media/image24.jp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3" Type="http://schemas.openxmlformats.org/officeDocument/2006/relationships/image" Target="../media/image42.jpe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10" Type="http://schemas.openxmlformats.org/officeDocument/2006/relationships/image" Target="../media/image49.jpeg"/><Relationship Id="rId4" Type="http://schemas.openxmlformats.org/officeDocument/2006/relationships/image" Target="../media/image43.jpeg"/><Relationship Id="rId9" Type="http://schemas.openxmlformats.org/officeDocument/2006/relationships/image" Target="../media/image48.jpg"/><Relationship Id="rId14" Type="http://schemas.openxmlformats.org/officeDocument/2006/relationships/image" Target="../media/image5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13" Type="http://schemas.openxmlformats.org/officeDocument/2006/relationships/image" Target="../media/image67.jpeg"/><Relationship Id="rId3" Type="http://schemas.openxmlformats.org/officeDocument/2006/relationships/image" Target="../media/image57.jpeg"/><Relationship Id="rId7" Type="http://schemas.openxmlformats.org/officeDocument/2006/relationships/image" Target="../media/image61.jpeg"/><Relationship Id="rId12" Type="http://schemas.openxmlformats.org/officeDocument/2006/relationships/image" Target="../media/image66.jpeg"/><Relationship Id="rId17" Type="http://schemas.openxmlformats.org/officeDocument/2006/relationships/image" Target="../media/image71.JPG"/><Relationship Id="rId2" Type="http://schemas.openxmlformats.org/officeDocument/2006/relationships/image" Target="../media/image56.jpg"/><Relationship Id="rId16" Type="http://schemas.openxmlformats.org/officeDocument/2006/relationships/image" Target="../media/image70.jpeg"/><Relationship Id="rId1" Type="http://schemas.openxmlformats.org/officeDocument/2006/relationships/image" Target="../media/image55.jpeg"/><Relationship Id="rId6" Type="http://schemas.openxmlformats.org/officeDocument/2006/relationships/image" Target="../media/image60.jpeg"/><Relationship Id="rId11" Type="http://schemas.openxmlformats.org/officeDocument/2006/relationships/image" Target="../media/image65.jpeg"/><Relationship Id="rId5" Type="http://schemas.openxmlformats.org/officeDocument/2006/relationships/image" Target="../media/image59.jpeg"/><Relationship Id="rId15" Type="http://schemas.openxmlformats.org/officeDocument/2006/relationships/image" Target="../media/image69.jpeg"/><Relationship Id="rId10" Type="http://schemas.openxmlformats.org/officeDocument/2006/relationships/image" Target="../media/image64.jpg"/><Relationship Id="rId4" Type="http://schemas.openxmlformats.org/officeDocument/2006/relationships/image" Target="../media/image58.jpeg"/><Relationship Id="rId9" Type="http://schemas.openxmlformats.org/officeDocument/2006/relationships/image" Target="../media/image63.jpeg"/><Relationship Id="rId14" Type="http://schemas.openxmlformats.org/officeDocument/2006/relationships/image" Target="../media/image6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3" Type="http://schemas.openxmlformats.org/officeDocument/2006/relationships/image" Target="../media/image74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2" Type="http://schemas.openxmlformats.org/officeDocument/2006/relationships/image" Target="../media/image73.jpe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10" Type="http://schemas.openxmlformats.org/officeDocument/2006/relationships/image" Target="../media/image81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13" Type="http://schemas.openxmlformats.org/officeDocument/2006/relationships/image" Target="../media/image99.jpeg"/><Relationship Id="rId18" Type="http://schemas.openxmlformats.org/officeDocument/2006/relationships/image" Target="../media/image104.jpeg"/><Relationship Id="rId3" Type="http://schemas.openxmlformats.org/officeDocument/2006/relationships/image" Target="../media/image89.jpeg"/><Relationship Id="rId7" Type="http://schemas.openxmlformats.org/officeDocument/2006/relationships/image" Target="../media/image93.jpeg"/><Relationship Id="rId12" Type="http://schemas.openxmlformats.org/officeDocument/2006/relationships/image" Target="../media/image98.jpeg"/><Relationship Id="rId17" Type="http://schemas.openxmlformats.org/officeDocument/2006/relationships/image" Target="../media/image103.jpeg"/><Relationship Id="rId2" Type="http://schemas.openxmlformats.org/officeDocument/2006/relationships/image" Target="../media/image88.jpeg"/><Relationship Id="rId16" Type="http://schemas.openxmlformats.org/officeDocument/2006/relationships/image" Target="../media/image102.jpeg"/><Relationship Id="rId20" Type="http://schemas.openxmlformats.org/officeDocument/2006/relationships/image" Target="../media/image106.bmp"/><Relationship Id="rId1" Type="http://schemas.openxmlformats.org/officeDocument/2006/relationships/image" Target="../media/image87.jpeg"/><Relationship Id="rId6" Type="http://schemas.openxmlformats.org/officeDocument/2006/relationships/image" Target="../media/image92.jpg"/><Relationship Id="rId11" Type="http://schemas.openxmlformats.org/officeDocument/2006/relationships/image" Target="../media/image97.jpeg"/><Relationship Id="rId5" Type="http://schemas.openxmlformats.org/officeDocument/2006/relationships/image" Target="../media/image91.jpeg"/><Relationship Id="rId15" Type="http://schemas.openxmlformats.org/officeDocument/2006/relationships/image" Target="../media/image101.jpeg"/><Relationship Id="rId10" Type="http://schemas.openxmlformats.org/officeDocument/2006/relationships/image" Target="../media/image96.jpeg"/><Relationship Id="rId19" Type="http://schemas.openxmlformats.org/officeDocument/2006/relationships/image" Target="../media/image105.jpeg"/><Relationship Id="rId4" Type="http://schemas.openxmlformats.org/officeDocument/2006/relationships/image" Target="../media/image90.jpeg"/><Relationship Id="rId9" Type="http://schemas.openxmlformats.org/officeDocument/2006/relationships/image" Target="../media/image95.jpeg"/><Relationship Id="rId14" Type="http://schemas.openxmlformats.org/officeDocument/2006/relationships/image" Target="../media/image10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3" Type="http://schemas.openxmlformats.org/officeDocument/2006/relationships/image" Target="../media/image108.jpeg"/><Relationship Id="rId7" Type="http://schemas.openxmlformats.org/officeDocument/2006/relationships/image" Target="../media/image112.jpeg"/><Relationship Id="rId2" Type="http://schemas.openxmlformats.org/officeDocument/2006/relationships/image" Target="../media/image33.jpeg"/><Relationship Id="rId1" Type="http://schemas.openxmlformats.org/officeDocument/2006/relationships/image" Target="../media/image107.jpeg"/><Relationship Id="rId6" Type="http://schemas.openxmlformats.org/officeDocument/2006/relationships/image" Target="../media/image111.jpeg"/><Relationship Id="rId11" Type="http://schemas.openxmlformats.org/officeDocument/2006/relationships/image" Target="../media/image116.jpg"/><Relationship Id="rId5" Type="http://schemas.openxmlformats.org/officeDocument/2006/relationships/image" Target="../media/image110.jpeg"/><Relationship Id="rId10" Type="http://schemas.openxmlformats.org/officeDocument/2006/relationships/image" Target="../media/image115.jpeg"/><Relationship Id="rId4" Type="http://schemas.openxmlformats.org/officeDocument/2006/relationships/image" Target="../media/image109.jpeg"/><Relationship Id="rId9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152400</xdr:rowOff>
    </xdr:from>
    <xdr:to>
      <xdr:col>0</xdr:col>
      <xdr:colOff>1371600</xdr:colOff>
      <xdr:row>4</xdr:row>
      <xdr:rowOff>561975</xdr:rowOff>
    </xdr:to>
    <xdr:pic>
      <xdr:nvPicPr>
        <xdr:cNvPr id="9" name="Picture 984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48100"/>
          <a:ext cx="1371600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1000125</xdr:colOff>
      <xdr:row>17</xdr:row>
      <xdr:rowOff>0</xdr:rowOff>
    </xdr:to>
    <xdr:pic>
      <xdr:nvPicPr>
        <xdr:cNvPr id="11" name="Picture 984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15100"/>
          <a:ext cx="100012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838200</xdr:colOff>
      <xdr:row>6</xdr:row>
      <xdr:rowOff>28575</xdr:rowOff>
    </xdr:to>
    <xdr:pic>
      <xdr:nvPicPr>
        <xdr:cNvPr id="13" name="Picture 983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419600"/>
          <a:ext cx="83820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619125</xdr:colOff>
      <xdr:row>11</xdr:row>
      <xdr:rowOff>600075</xdr:rowOff>
    </xdr:to>
    <xdr:pic>
      <xdr:nvPicPr>
        <xdr:cNvPr id="14" name="Picture 983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315075"/>
          <a:ext cx="6191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609600</xdr:colOff>
      <xdr:row>7</xdr:row>
      <xdr:rowOff>0</xdr:rowOff>
    </xdr:to>
    <xdr:pic>
      <xdr:nvPicPr>
        <xdr:cNvPr id="15" name="Picture 983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981575"/>
          <a:ext cx="60960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561975</xdr:colOff>
      <xdr:row>7</xdr:row>
      <xdr:rowOff>561975</xdr:rowOff>
    </xdr:to>
    <xdr:pic>
      <xdr:nvPicPr>
        <xdr:cNvPr id="16" name="Picture 983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562600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609600</xdr:colOff>
      <xdr:row>12</xdr:row>
      <xdr:rowOff>600075</xdr:rowOff>
    </xdr:to>
    <xdr:pic>
      <xdr:nvPicPr>
        <xdr:cNvPr id="17" name="Picture 983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219825"/>
          <a:ext cx="6096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657225</xdr:colOff>
      <xdr:row>9</xdr:row>
      <xdr:rowOff>2</xdr:rowOff>
    </xdr:to>
    <xdr:pic>
      <xdr:nvPicPr>
        <xdr:cNvPr id="18" name="Picture 95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838950"/>
          <a:ext cx="657225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714375</xdr:colOff>
      <xdr:row>9</xdr:row>
      <xdr:rowOff>609600</xdr:rowOff>
    </xdr:to>
    <xdr:pic>
      <xdr:nvPicPr>
        <xdr:cNvPr id="20" name="Picture 960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543800"/>
          <a:ext cx="71437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609600</xdr:rowOff>
    </xdr:from>
    <xdr:to>
      <xdr:col>0</xdr:col>
      <xdr:colOff>1066799</xdr:colOff>
      <xdr:row>11</xdr:row>
      <xdr:rowOff>9524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3400"/>
          <a:ext cx="1066799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56030</xdr:rowOff>
    </xdr:from>
    <xdr:to>
      <xdr:col>0</xdr:col>
      <xdr:colOff>495300</xdr:colOff>
      <xdr:row>14</xdr:row>
      <xdr:rowOff>648261</xdr:rowOff>
    </xdr:to>
    <xdr:pic>
      <xdr:nvPicPr>
        <xdr:cNvPr id="24" name="Picture 984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0455089"/>
          <a:ext cx="495300" cy="5922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13</xdr:row>
      <xdr:rowOff>66676</xdr:rowOff>
    </xdr:from>
    <xdr:to>
      <xdr:col>0</xdr:col>
      <xdr:colOff>704849</xdr:colOff>
      <xdr:row>13</xdr:row>
      <xdr:rowOff>676276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1091565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600075</xdr:rowOff>
    </xdr:from>
    <xdr:to>
      <xdr:col>0</xdr:col>
      <xdr:colOff>609600</xdr:colOff>
      <xdr:row>18</xdr:row>
      <xdr:rowOff>533400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492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30550</xdr:rowOff>
    </xdr:from>
    <xdr:to>
      <xdr:col>0</xdr:col>
      <xdr:colOff>800100</xdr:colOff>
      <xdr:row>17</xdr:row>
      <xdr:rowOff>569100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79700"/>
          <a:ext cx="800100" cy="538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560294</xdr:rowOff>
    </xdr:from>
    <xdr:to>
      <xdr:col>0</xdr:col>
      <xdr:colOff>694765</xdr:colOff>
      <xdr:row>16</xdr:row>
      <xdr:rowOff>11206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14529"/>
          <a:ext cx="694765" cy="6947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1</xdr:col>
      <xdr:colOff>710475</xdr:colOff>
      <xdr:row>19</xdr:row>
      <xdr:rowOff>70059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B09E90D-C84C-4CFB-84B2-DAF3AD1B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4385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21</xdr:row>
      <xdr:rowOff>56030</xdr:rowOff>
    </xdr:from>
    <xdr:to>
      <xdr:col>2</xdr:col>
      <xdr:colOff>14030</xdr:colOff>
      <xdr:row>22</xdr:row>
      <xdr:rowOff>25236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CBBABD-0F14-40F1-8FF9-FE5B1126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730623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593912</xdr:colOff>
      <xdr:row>22</xdr:row>
      <xdr:rowOff>499786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7D0D555-F8AA-4E9C-8F89-24ED3FC8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001000"/>
          <a:ext cx="593912" cy="4997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560294</xdr:colOff>
      <xdr:row>24</xdr:row>
      <xdr:rowOff>44824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F23E2B2-AC03-4544-AAF8-4E6DA550B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538882"/>
          <a:ext cx="560294" cy="560294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24</xdr:row>
      <xdr:rowOff>22411</xdr:rowOff>
    </xdr:from>
    <xdr:to>
      <xdr:col>1</xdr:col>
      <xdr:colOff>696580</xdr:colOff>
      <xdr:row>24</xdr:row>
      <xdr:rowOff>496420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B85A497-7725-4D0C-906C-AF8129B40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8" y="9424146"/>
          <a:ext cx="606932" cy="47400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</xdr:row>
      <xdr:rowOff>0</xdr:rowOff>
    </xdr:from>
    <xdr:to>
      <xdr:col>2</xdr:col>
      <xdr:colOff>6380</xdr:colOff>
      <xdr:row>5</xdr:row>
      <xdr:rowOff>720000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B0BC6F2-AEC7-48AB-88F1-20D7A9FC3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963706"/>
          <a:ext cx="76837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6</xdr:row>
      <xdr:rowOff>33618</xdr:rowOff>
    </xdr:from>
    <xdr:to>
      <xdr:col>1</xdr:col>
      <xdr:colOff>479432</xdr:colOff>
      <xdr:row>6</xdr:row>
      <xdr:rowOff>571500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68E402E5-0657-494E-B578-F965F382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3" y="1736912"/>
          <a:ext cx="434609" cy="53788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33619</xdr:colOff>
      <xdr:row>7</xdr:row>
      <xdr:rowOff>33617</xdr:rowOff>
    </xdr:from>
    <xdr:to>
      <xdr:col>2</xdr:col>
      <xdr:colOff>60766</xdr:colOff>
      <xdr:row>7</xdr:row>
      <xdr:rowOff>481853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47031B2-744B-4C05-8744-DBB1CCB68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2353235"/>
          <a:ext cx="789147" cy="448236"/>
        </a:xfrm>
        <a:prstGeom prst="rect">
          <a:avLst/>
        </a:prstGeom>
      </xdr:spPr>
    </xdr:pic>
    <xdr:clientData/>
  </xdr:twoCellAnchor>
  <xdr:twoCellAnchor editAs="oneCell">
    <xdr:from>
      <xdr:col>1</xdr:col>
      <xdr:colOff>82764</xdr:colOff>
      <xdr:row>8</xdr:row>
      <xdr:rowOff>82765</xdr:rowOff>
    </xdr:from>
    <xdr:to>
      <xdr:col>1</xdr:col>
      <xdr:colOff>713501</xdr:colOff>
      <xdr:row>8</xdr:row>
      <xdr:rowOff>549089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3FCE98A3-A0EB-404A-B44B-7E3E5FC4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764" y="2940265"/>
          <a:ext cx="640262" cy="466324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717179</xdr:colOff>
      <xdr:row>9</xdr:row>
      <xdr:rowOff>33617</xdr:rowOff>
    </xdr:from>
    <xdr:to>
      <xdr:col>1</xdr:col>
      <xdr:colOff>616325</xdr:colOff>
      <xdr:row>10</xdr:row>
      <xdr:rowOff>6035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B224FCBB-64E5-4FF2-8F9D-978F58703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9" y="5098676"/>
          <a:ext cx="661146" cy="5663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710475</xdr:colOff>
      <xdr:row>21</xdr:row>
      <xdr:rowOff>103677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ABD21EF8-70B3-4C87-89E9-F8F067662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65679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17</xdr:row>
      <xdr:rowOff>134470</xdr:rowOff>
    </xdr:from>
    <xdr:to>
      <xdr:col>1</xdr:col>
      <xdr:colOff>682736</xdr:colOff>
      <xdr:row>17</xdr:row>
      <xdr:rowOff>518294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96CC2898-FD99-45FE-8196-77874A9F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7126941"/>
          <a:ext cx="604294" cy="38382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</xdr:row>
      <xdr:rowOff>-1</xdr:rowOff>
    </xdr:from>
    <xdr:to>
      <xdr:col>1</xdr:col>
      <xdr:colOff>714205</xdr:colOff>
      <xdr:row>11</xdr:row>
      <xdr:rowOff>605116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5A9242F-03EF-4CEF-BA78-194B2081E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5849470"/>
          <a:ext cx="742779" cy="605117"/>
        </a:xfrm>
        <a:prstGeom prst="rect">
          <a:avLst/>
        </a:prstGeom>
      </xdr:spPr>
    </xdr:pic>
    <xdr:clientData/>
  </xdr:twoCellAnchor>
  <xdr:twoCellAnchor editAs="oneCell">
    <xdr:from>
      <xdr:col>1</xdr:col>
      <xdr:colOff>26736</xdr:colOff>
      <xdr:row>12</xdr:row>
      <xdr:rowOff>60353</xdr:rowOff>
    </xdr:from>
    <xdr:to>
      <xdr:col>2</xdr:col>
      <xdr:colOff>984</xdr:colOff>
      <xdr:row>12</xdr:row>
      <xdr:rowOff>780353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483CE657-ABCA-49A6-AEE7-2FA0C62E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36" y="654855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728383</xdr:colOff>
      <xdr:row>15</xdr:row>
      <xdr:rowOff>11207</xdr:rowOff>
    </xdr:from>
    <xdr:to>
      <xdr:col>1</xdr:col>
      <xdr:colOff>714208</xdr:colOff>
      <xdr:row>15</xdr:row>
      <xdr:rowOff>705971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136DA9E9-E369-415C-A2FF-BE1390E0E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8146678"/>
          <a:ext cx="766875" cy="6947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114300</xdr:rowOff>
    </xdr:from>
    <xdr:ext cx="698069" cy="605700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925"/>
          <a:ext cx="698069" cy="605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775082" cy="720000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99050"/>
          <a:ext cx="775082" cy="72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75639</xdr:rowOff>
    </xdr:from>
    <xdr:ext cx="810811" cy="718600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6364"/>
          <a:ext cx="810811" cy="7186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720000" cy="720000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04050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1</xdr:rowOff>
    </xdr:from>
    <xdr:ext cx="854303" cy="672352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794551"/>
          <a:ext cx="854303" cy="672352"/>
        </a:xfrm>
        <a:prstGeom prst="rect">
          <a:avLst/>
        </a:prstGeom>
      </xdr:spPr>
    </xdr:pic>
    <xdr:clientData/>
  </xdr:oneCellAnchor>
  <xdr:oneCellAnchor>
    <xdr:from>
      <xdr:col>0</xdr:col>
      <xdr:colOff>82766</xdr:colOff>
      <xdr:row>6</xdr:row>
      <xdr:rowOff>37941</xdr:rowOff>
    </xdr:from>
    <xdr:ext cx="443988" cy="728404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6" y="107498991"/>
          <a:ext cx="443988" cy="728404"/>
        </a:xfrm>
        <a:prstGeom prst="rect">
          <a:avLst/>
        </a:prstGeom>
      </xdr:spPr>
    </xdr:pic>
    <xdr:clientData/>
  </xdr:oneCellAnchor>
  <xdr:oneCellAnchor>
    <xdr:from>
      <xdr:col>0</xdr:col>
      <xdr:colOff>84288</xdr:colOff>
      <xdr:row>10</xdr:row>
      <xdr:rowOff>660269</xdr:rowOff>
    </xdr:from>
    <xdr:ext cx="720000" cy="728404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88" y="4975094"/>
          <a:ext cx="720000" cy="728404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16</xdr:row>
      <xdr:rowOff>0</xdr:rowOff>
    </xdr:from>
    <xdr:ext cx="638175" cy="638175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159274"/>
          <a:ext cx="638175" cy="6381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150218</xdr:rowOff>
    </xdr:from>
    <xdr:ext cx="742950" cy="573856"/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85268"/>
          <a:ext cx="742950" cy="57385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44823</xdr:rowOff>
    </xdr:from>
    <xdr:ext cx="676275" cy="676275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41948"/>
          <a:ext cx="676275" cy="676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6087</xdr:rowOff>
    </xdr:from>
    <xdr:ext cx="720000" cy="717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529187"/>
          <a:ext cx="720000" cy="7176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33618</xdr:rowOff>
    </xdr:from>
    <xdr:ext cx="833004" cy="518832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73518"/>
          <a:ext cx="833004" cy="51883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64432</xdr:rowOff>
    </xdr:from>
    <xdr:ext cx="883410" cy="560295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95157"/>
          <a:ext cx="883410" cy="5602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112059</xdr:rowOff>
    </xdr:from>
    <xdr:ext cx="654747" cy="544531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38984"/>
          <a:ext cx="654747" cy="544531"/>
        </a:xfrm>
        <a:prstGeom prst="rect">
          <a:avLst/>
        </a:prstGeom>
      </xdr:spPr>
    </xdr:pic>
    <xdr:clientData/>
  </xdr:oneCellAnchor>
  <xdr:oneCellAnchor>
    <xdr:from>
      <xdr:col>0</xdr:col>
      <xdr:colOff>61073</xdr:colOff>
      <xdr:row>24</xdr:row>
      <xdr:rowOff>729025</xdr:rowOff>
    </xdr:from>
    <xdr:ext cx="795618" cy="794817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3" y="17959750"/>
          <a:ext cx="795618" cy="794817"/>
        </a:xfrm>
        <a:prstGeom prst="rect">
          <a:avLst/>
        </a:prstGeom>
      </xdr:spPr>
    </xdr:pic>
    <xdr:clientData/>
  </xdr:oneCellAnchor>
  <xdr:oneCellAnchor>
    <xdr:from>
      <xdr:col>0</xdr:col>
      <xdr:colOff>118782</xdr:colOff>
      <xdr:row>29</xdr:row>
      <xdr:rowOff>49306</xdr:rowOff>
    </xdr:from>
    <xdr:ext cx="648640" cy="71920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82" y="21156706"/>
          <a:ext cx="648640" cy="719200"/>
        </a:xfrm>
        <a:prstGeom prst="rect">
          <a:avLst/>
        </a:prstGeom>
      </xdr:spPr>
    </xdr:pic>
    <xdr:clientData/>
  </xdr:oneCellAnchor>
  <xdr:oneCellAnchor>
    <xdr:from>
      <xdr:col>0</xdr:col>
      <xdr:colOff>97492</xdr:colOff>
      <xdr:row>26</xdr:row>
      <xdr:rowOff>12887</xdr:rowOff>
    </xdr:from>
    <xdr:ext cx="720000" cy="719200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92" y="18691412"/>
          <a:ext cx="720000" cy="7192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665571</xdr:rowOff>
    </xdr:from>
    <xdr:ext cx="718559" cy="900531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29921"/>
          <a:ext cx="718559" cy="900531"/>
        </a:xfrm>
        <a:prstGeom prst="rect">
          <a:avLst/>
        </a:prstGeom>
      </xdr:spPr>
    </xdr:pic>
    <xdr:clientData/>
  </xdr:oneCellAnchor>
  <xdr:oneCellAnchor>
    <xdr:from>
      <xdr:col>0</xdr:col>
      <xdr:colOff>87966</xdr:colOff>
      <xdr:row>27</xdr:row>
      <xdr:rowOff>11767</xdr:rowOff>
    </xdr:from>
    <xdr:ext cx="720000" cy="71920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66" y="19576117"/>
          <a:ext cx="720000" cy="719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31</xdr:row>
      <xdr:rowOff>23373</xdr:rowOff>
    </xdr:from>
    <xdr:ext cx="479934" cy="462402"/>
    <xdr:pic>
      <xdr:nvPicPr>
        <xdr:cNvPr id="25" name="Imagen 24">
          <a:extLst>
            <a:ext uri="{FF2B5EF4-FFF2-40B4-BE49-F238E27FC236}">
              <a16:creationId xmlns:a16="http://schemas.microsoft.com/office/drawing/2014/main" id="{8AA1ACC9-819B-4D5D-86B3-2E2C311B3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607148"/>
          <a:ext cx="479934" cy="46240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66675</xdr:rowOff>
    </xdr:from>
    <xdr:ext cx="545990" cy="545990"/>
    <xdr:pic>
      <xdr:nvPicPr>
        <xdr:cNvPr id="26" name="Imagen 25">
          <a:extLst>
            <a:ext uri="{FF2B5EF4-FFF2-40B4-BE49-F238E27FC236}">
              <a16:creationId xmlns:a16="http://schemas.microsoft.com/office/drawing/2014/main" id="{90F79252-26E3-4172-864B-666B84300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83775"/>
          <a:ext cx="545990" cy="545990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32</xdr:row>
      <xdr:rowOff>133350</xdr:rowOff>
    </xdr:from>
    <xdr:to>
      <xdr:col>0</xdr:col>
      <xdr:colOff>571500</xdr:colOff>
      <xdr:row>32</xdr:row>
      <xdr:rowOff>657225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C0BD4E-244A-4C40-B872-617B35A8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983950"/>
          <a:ext cx="523875" cy="5238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33</xdr:row>
      <xdr:rowOff>114300</xdr:rowOff>
    </xdr:from>
    <xdr:ext cx="916066" cy="504825"/>
    <xdr:pic>
      <xdr:nvPicPr>
        <xdr:cNvPr id="32" name="Imagen 31">
          <a:extLst>
            <a:ext uri="{FF2B5EF4-FFF2-40B4-BE49-F238E27FC236}">
              <a16:creationId xmlns:a16="http://schemas.microsoft.com/office/drawing/2014/main" id="{1C2BB22A-CAC5-45A6-844B-947BFCEF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31650"/>
          <a:ext cx="916066" cy="5048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68462" cy="721600"/>
    <xdr:pic>
      <xdr:nvPicPr>
        <xdr:cNvPr id="46" name="Imagen 45">
          <a:extLst>
            <a:ext uri="{FF2B5EF4-FFF2-40B4-BE49-F238E27FC236}">
              <a16:creationId xmlns:a16="http://schemas.microsoft.com/office/drawing/2014/main" id="{D00B2C8C-B729-4651-8B3B-85AAF9A8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70125"/>
          <a:ext cx="768462" cy="7216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800000" cy="721600"/>
    <xdr:pic>
      <xdr:nvPicPr>
        <xdr:cNvPr id="47" name="Imagen 46">
          <a:extLst>
            <a:ext uri="{FF2B5EF4-FFF2-40B4-BE49-F238E27FC236}">
              <a16:creationId xmlns:a16="http://schemas.microsoft.com/office/drawing/2014/main" id="{FCA61762-E597-4869-887E-AB51B818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60625"/>
          <a:ext cx="800000" cy="7216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795619</xdr:rowOff>
    </xdr:from>
    <xdr:ext cx="661146" cy="659545"/>
    <xdr:pic>
      <xdr:nvPicPr>
        <xdr:cNvPr id="48" name="Imagen 47">
          <a:extLst>
            <a:ext uri="{FF2B5EF4-FFF2-40B4-BE49-F238E27FC236}">
              <a16:creationId xmlns:a16="http://schemas.microsoft.com/office/drawing/2014/main" id="{99D485F3-D472-4104-9874-CCF1562F0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18144"/>
          <a:ext cx="661146" cy="659545"/>
        </a:xfrm>
        <a:prstGeom prst="rect">
          <a:avLst/>
        </a:prstGeom>
      </xdr:spPr>
    </xdr:pic>
    <xdr:clientData/>
  </xdr:oneCellAnchor>
  <xdr:oneCellAnchor>
    <xdr:from>
      <xdr:col>0</xdr:col>
      <xdr:colOff>15529</xdr:colOff>
      <xdr:row>37</xdr:row>
      <xdr:rowOff>766323</xdr:rowOff>
    </xdr:from>
    <xdr:ext cx="720000" cy="722402"/>
    <xdr:pic>
      <xdr:nvPicPr>
        <xdr:cNvPr id="49" name="Imagen 48">
          <a:extLst>
            <a:ext uri="{FF2B5EF4-FFF2-40B4-BE49-F238E27FC236}">
              <a16:creationId xmlns:a16="http://schemas.microsoft.com/office/drawing/2014/main" id="{AEBDD0AA-DF1D-46BE-8702-FED91862D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9" y="28436448"/>
          <a:ext cx="720000" cy="722402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37</xdr:row>
      <xdr:rowOff>104775</xdr:rowOff>
    </xdr:from>
    <xdr:ext cx="973198" cy="523875"/>
    <xdr:pic>
      <xdr:nvPicPr>
        <xdr:cNvPr id="50" name="Imagen 49">
          <a:extLst>
            <a:ext uri="{FF2B5EF4-FFF2-40B4-BE49-F238E27FC236}">
              <a16:creationId xmlns:a16="http://schemas.microsoft.com/office/drawing/2014/main" id="{23D72591-D516-46F3-9D77-87F14A8CD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308175"/>
          <a:ext cx="973198" cy="523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22411</xdr:rowOff>
    </xdr:from>
    <xdr:ext cx="768462" cy="721602"/>
    <xdr:pic>
      <xdr:nvPicPr>
        <xdr:cNvPr id="51" name="Imagen 50">
          <a:extLst>
            <a:ext uri="{FF2B5EF4-FFF2-40B4-BE49-F238E27FC236}">
              <a16:creationId xmlns:a16="http://schemas.microsoft.com/office/drawing/2014/main" id="{6AA1D747-2F64-4181-8476-96C3AED6A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26036"/>
          <a:ext cx="768462" cy="72160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42</xdr:row>
      <xdr:rowOff>0</xdr:rowOff>
    </xdr:from>
    <xdr:to>
      <xdr:col>0</xdr:col>
      <xdr:colOff>835196</xdr:colOff>
      <xdr:row>43</xdr:row>
      <xdr:rowOff>49261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9143A19E-C3BE-43C0-9CD8-437F1133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70525"/>
          <a:ext cx="835196" cy="77316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0</xdr:rowOff>
    </xdr:from>
    <xdr:to>
      <xdr:col>0</xdr:col>
      <xdr:colOff>721444</xdr:colOff>
      <xdr:row>41</xdr:row>
      <xdr:rowOff>34200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30430A-8920-4725-855D-375DB06BB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184725"/>
          <a:ext cx="72144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720000</xdr:colOff>
      <xdr:row>44</xdr:row>
      <xdr:rowOff>720000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B8DFE04-2B84-43E0-8B3D-8041E3B2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660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720000</xdr:colOff>
      <xdr:row>45</xdr:row>
      <xdr:rowOff>720000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8571FBA-9D9D-449A-A13D-97CCE038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232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720000</xdr:colOff>
      <xdr:row>13</xdr:row>
      <xdr:rowOff>15150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EF604E8-C354-4A23-84D9-4F057A6AB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00775"/>
          <a:ext cx="720000" cy="72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30</xdr:row>
      <xdr:rowOff>9525</xdr:rowOff>
    </xdr:from>
    <xdr:to>
      <xdr:col>0</xdr:col>
      <xdr:colOff>704850</xdr:colOff>
      <xdr:row>30</xdr:row>
      <xdr:rowOff>619125</xdr:rowOff>
    </xdr:to>
    <xdr:pic>
      <xdr:nvPicPr>
        <xdr:cNvPr id="3" name="Imagen 2" descr="https://mla-s1-p.mlstatic.com/830003-MLA29233253068_012019-I.jpg">
          <a:extLst>
            <a:ext uri="{FF2B5EF4-FFF2-40B4-BE49-F238E27FC236}">
              <a16:creationId xmlns:a16="http://schemas.microsoft.com/office/drawing/2014/main" id="{66FB16BD-7462-4480-8223-D0DABE094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5816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31</xdr:row>
      <xdr:rowOff>76199</xdr:rowOff>
    </xdr:from>
    <xdr:to>
      <xdr:col>0</xdr:col>
      <xdr:colOff>676275</xdr:colOff>
      <xdr:row>32</xdr:row>
      <xdr:rowOff>413</xdr:rowOff>
    </xdr:to>
    <xdr:pic>
      <xdr:nvPicPr>
        <xdr:cNvPr id="4" name="Imagen 3" descr="https://mla-s1-p.mlstatic.com/725818-MLA29233727464_012019-I.jpg">
          <a:extLst>
            <a:ext uri="{FF2B5EF4-FFF2-40B4-BE49-F238E27FC236}">
              <a16:creationId xmlns:a16="http://schemas.microsoft.com/office/drawing/2014/main" id="{D1D773EA-C93C-4AB6-823D-2A5452B45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296024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31</xdr:row>
      <xdr:rowOff>619124</xdr:rowOff>
    </xdr:from>
    <xdr:to>
      <xdr:col>0</xdr:col>
      <xdr:colOff>676275</xdr:colOff>
      <xdr:row>32</xdr:row>
      <xdr:rowOff>504824</xdr:rowOff>
    </xdr:to>
    <xdr:pic>
      <xdr:nvPicPr>
        <xdr:cNvPr id="5" name="Imagen 4" descr="https://mla-s1-p.mlstatic.com/916455-MLA29233650439_012019-I.jpg">
          <a:extLst>
            <a:ext uri="{FF2B5EF4-FFF2-40B4-BE49-F238E27FC236}">
              <a16:creationId xmlns:a16="http://schemas.microsoft.com/office/drawing/2014/main" id="{55475314-04F1-4E11-BCEE-549B6C8B1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38949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33</xdr:row>
      <xdr:rowOff>38099</xdr:rowOff>
    </xdr:from>
    <xdr:to>
      <xdr:col>0</xdr:col>
      <xdr:colOff>676275</xdr:colOff>
      <xdr:row>33</xdr:row>
      <xdr:rowOff>581024</xdr:rowOff>
    </xdr:to>
    <xdr:pic>
      <xdr:nvPicPr>
        <xdr:cNvPr id="6" name="Imagen 5" descr="https://mla-s1-p.mlstatic.com/952066-MLA29233674777_012019-I.jpg">
          <a:extLst>
            <a:ext uri="{FF2B5EF4-FFF2-40B4-BE49-F238E27FC236}">
              <a16:creationId xmlns:a16="http://schemas.microsoft.com/office/drawing/2014/main" id="{D1439CBC-87D3-4F6A-8C4D-2C2D3CD2D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458074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34</xdr:row>
      <xdr:rowOff>76199</xdr:rowOff>
    </xdr:from>
    <xdr:to>
      <xdr:col>0</xdr:col>
      <xdr:colOff>638175</xdr:colOff>
      <xdr:row>34</xdr:row>
      <xdr:rowOff>600074</xdr:rowOff>
    </xdr:to>
    <xdr:pic>
      <xdr:nvPicPr>
        <xdr:cNvPr id="7" name="Imagen 6" descr="https://mla-s2-p.mlstatic.com/824638-MLA29233677979_012019-I.jpg">
          <a:extLst>
            <a:ext uri="{FF2B5EF4-FFF2-40B4-BE49-F238E27FC236}">
              <a16:creationId xmlns:a16="http://schemas.microsoft.com/office/drawing/2014/main" id="{8D506ACE-241F-4EEE-953B-7F114CA34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153399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533400</xdr:colOff>
      <xdr:row>35</xdr:row>
      <xdr:rowOff>533400</xdr:rowOff>
    </xdr:to>
    <xdr:pic>
      <xdr:nvPicPr>
        <xdr:cNvPr id="8" name="Imagen 7" descr="https://mla-s1-p.mlstatic.com/733172-MLA29233962244_012019-I.jpg">
          <a:extLst>
            <a:ext uri="{FF2B5EF4-FFF2-40B4-BE49-F238E27FC236}">
              <a16:creationId xmlns:a16="http://schemas.microsoft.com/office/drawing/2014/main" id="{B28DE757-3265-4170-93F7-31B2F1F36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34425"/>
          <a:ext cx="5334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24</xdr:row>
      <xdr:rowOff>723900</xdr:rowOff>
    </xdr:from>
    <xdr:to>
      <xdr:col>0</xdr:col>
      <xdr:colOff>657225</xdr:colOff>
      <xdr:row>25</xdr:row>
      <xdr:rowOff>590550</xdr:rowOff>
    </xdr:to>
    <xdr:pic>
      <xdr:nvPicPr>
        <xdr:cNvPr id="9" name="Imagen 8" descr="https://mla-s1-p.mlstatic.com/958215-MLA29036807314_122018-I.jpg">
          <a:extLst>
            <a:ext uri="{FF2B5EF4-FFF2-40B4-BE49-F238E27FC236}">
              <a16:creationId xmlns:a16="http://schemas.microsoft.com/office/drawing/2014/main" id="{E14F704E-D2C2-4088-B710-5CF3B68FE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72025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190500</xdr:rowOff>
    </xdr:from>
    <xdr:to>
      <xdr:col>0</xdr:col>
      <xdr:colOff>666750</xdr:colOff>
      <xdr:row>25</xdr:row>
      <xdr:rowOff>104775</xdr:rowOff>
    </xdr:to>
    <xdr:pic>
      <xdr:nvPicPr>
        <xdr:cNvPr id="10" name="Imagen 9" descr="https://mla-s1-p.mlstatic.com/853111-MLA29034530823_122018-I.jpg">
          <a:extLst>
            <a:ext uri="{FF2B5EF4-FFF2-40B4-BE49-F238E27FC236}">
              <a16:creationId xmlns:a16="http://schemas.microsoft.com/office/drawing/2014/main" id="{19CF14FC-64B4-4414-BE72-5C1DF9F7F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8625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419100</xdr:colOff>
      <xdr:row>28</xdr:row>
      <xdr:rowOff>630615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503EC14-8D21-4B6D-814E-6585F53DE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0725"/>
          <a:ext cx="419100" cy="63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133350</xdr:rowOff>
    </xdr:from>
    <xdr:to>
      <xdr:col>1</xdr:col>
      <xdr:colOff>3383</xdr:colOff>
      <xdr:row>26</xdr:row>
      <xdr:rowOff>590550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3F1D27B-A53A-4A33-8E90-140D6E65D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3075"/>
          <a:ext cx="736808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590550</xdr:colOff>
      <xdr:row>27</xdr:row>
      <xdr:rowOff>590550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C800880-91F7-41B9-B880-78793B68E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05525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33838</xdr:colOff>
      <xdr:row>36</xdr:row>
      <xdr:rowOff>542925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EDA3E7F-A62B-4E3D-89E4-8C7CFF7C9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34800"/>
          <a:ext cx="795838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523875</xdr:colOff>
      <xdr:row>37</xdr:row>
      <xdr:rowOff>516283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6C27BF0-57AA-41C4-A4A6-76B1CB36C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25350"/>
          <a:ext cx="523875" cy="516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600075</xdr:colOff>
      <xdr:row>39</xdr:row>
      <xdr:rowOff>7973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AE526957-A15D-48A6-8CC8-8D1AE8BA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8750"/>
          <a:ext cx="600075" cy="6175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600075</xdr:colOff>
      <xdr:row>40</xdr:row>
      <xdr:rowOff>626710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D5E2D2AA-291A-4949-8D64-B40C32BA2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8850"/>
          <a:ext cx="600075" cy="6267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604822</xdr:rowOff>
    </xdr:from>
    <xdr:to>
      <xdr:col>0</xdr:col>
      <xdr:colOff>619125</xdr:colOff>
      <xdr:row>40</xdr:row>
      <xdr:rowOff>581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10A12D82-3A6E-4115-8ADD-F7506460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63572"/>
          <a:ext cx="619125" cy="6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638175</xdr:rowOff>
    </xdr:from>
    <xdr:to>
      <xdr:col>0</xdr:col>
      <xdr:colOff>687214</xdr:colOff>
      <xdr:row>42</xdr:row>
      <xdr:rowOff>57151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61D26A77-B5D3-4B8A-B62E-A20F283A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16125"/>
          <a:ext cx="687214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42</xdr:row>
      <xdr:rowOff>19050</xdr:rowOff>
    </xdr:from>
    <xdr:to>
      <xdr:col>1</xdr:col>
      <xdr:colOff>4459</xdr:colOff>
      <xdr:row>43</xdr:row>
      <xdr:rowOff>53250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6B440F5-F3DA-4DB0-A12E-0EE640430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5373350"/>
          <a:ext cx="69978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190499</xdr:rowOff>
    </xdr:from>
    <xdr:to>
      <xdr:col>0</xdr:col>
      <xdr:colOff>546784</xdr:colOff>
      <xdr:row>44</xdr:row>
      <xdr:rowOff>88948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7E745E0-60D6-4E1A-912C-09FE0FF2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87699"/>
          <a:ext cx="546784" cy="5556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44</xdr:row>
      <xdr:rowOff>28575</xdr:rowOff>
    </xdr:from>
    <xdr:to>
      <xdr:col>0</xdr:col>
      <xdr:colOff>661178</xdr:colOff>
      <xdr:row>45</xdr:row>
      <xdr:rowOff>5626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74AA13A-5586-4557-B276-6978CC82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6725900"/>
          <a:ext cx="62307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657225</xdr:colOff>
      <xdr:row>45</xdr:row>
      <xdr:rowOff>638175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1C496255-4FB4-4131-BF20-44E3C3107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40275"/>
          <a:ext cx="65722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38100</xdr:rowOff>
    </xdr:from>
    <xdr:to>
      <xdr:col>0</xdr:col>
      <xdr:colOff>687594</xdr:colOff>
      <xdr:row>47</xdr:row>
      <xdr:rowOff>642975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D6AF9667-08A0-4F6D-8548-F51509D63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88125"/>
          <a:ext cx="687594" cy="6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46</xdr:row>
      <xdr:rowOff>0</xdr:rowOff>
    </xdr:from>
    <xdr:to>
      <xdr:col>1</xdr:col>
      <xdr:colOff>76752</xdr:colOff>
      <xdr:row>46</xdr:row>
      <xdr:rowOff>619125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327F9F69-9964-4B2E-8A9D-FF101EB9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18468975"/>
          <a:ext cx="83875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16816</xdr:rowOff>
    </xdr:from>
    <xdr:to>
      <xdr:col>0</xdr:col>
      <xdr:colOff>666750</xdr:colOff>
      <xdr:row>49</xdr:row>
      <xdr:rowOff>681900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83FCE736-DB06-449F-994F-BA1A69C93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15191"/>
          <a:ext cx="666750" cy="665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38100</xdr:rowOff>
    </xdr:from>
    <xdr:to>
      <xdr:col>0</xdr:col>
      <xdr:colOff>609600</xdr:colOff>
      <xdr:row>96</xdr:row>
      <xdr:rowOff>647700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C010BE9-F522-445A-B081-3E3E99EF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979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20053</xdr:colOff>
      <xdr:row>73</xdr:row>
      <xdr:rowOff>619125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E8F2B93B-BE2C-4FFB-925D-77593F11E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92975"/>
          <a:ext cx="782053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65</xdr:row>
      <xdr:rowOff>0</xdr:rowOff>
    </xdr:from>
    <xdr:to>
      <xdr:col>0</xdr:col>
      <xdr:colOff>666750</xdr:colOff>
      <xdr:row>66</xdr:row>
      <xdr:rowOff>9524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D335839-2FB1-4EE7-9238-A4632B9F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4612600"/>
          <a:ext cx="504824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658813</xdr:colOff>
      <xdr:row>80</xdr:row>
      <xdr:rowOff>476250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A0CAAA4-D1AB-49F6-A3EB-B1CDBFD6A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45875"/>
          <a:ext cx="658813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95250</xdr:rowOff>
    </xdr:from>
    <xdr:to>
      <xdr:col>1</xdr:col>
      <xdr:colOff>2070</xdr:colOff>
      <xdr:row>83</xdr:row>
      <xdr:rowOff>38099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D067D73D-667C-444A-93B4-BF58B3423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69850"/>
          <a:ext cx="723899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52350</xdr:colOff>
      <xdr:row>81</xdr:row>
      <xdr:rowOff>33300</xdr:rowOff>
    </xdr:from>
    <xdr:to>
      <xdr:col>0</xdr:col>
      <xdr:colOff>495300</xdr:colOff>
      <xdr:row>81</xdr:row>
      <xdr:rowOff>476250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59CEF4FD-0763-4F21-95F8-02EE186EC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50" y="24817350"/>
          <a:ext cx="442950" cy="4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83</xdr:row>
      <xdr:rowOff>0</xdr:rowOff>
    </xdr:from>
    <xdr:to>
      <xdr:col>0</xdr:col>
      <xdr:colOff>662850</xdr:colOff>
      <xdr:row>83</xdr:row>
      <xdr:rowOff>529500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B545C35C-5E31-4C84-B5E8-21E3CFB84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6155650"/>
          <a:ext cx="529500" cy="529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92528</xdr:rowOff>
    </xdr:from>
    <xdr:to>
      <xdr:col>1</xdr:col>
      <xdr:colOff>15600</xdr:colOff>
      <xdr:row>98</xdr:row>
      <xdr:rowOff>83183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4E90F68-EF02-433B-B116-FEFCFEFBF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35635"/>
          <a:ext cx="736779" cy="725442"/>
        </a:xfrm>
        <a:prstGeom prst="rect">
          <a:avLst/>
        </a:prstGeom>
      </xdr:spPr>
    </xdr:pic>
    <xdr:clientData/>
  </xdr:twoCellAnchor>
  <xdr:twoCellAnchor editAs="oneCell">
    <xdr:from>
      <xdr:col>0</xdr:col>
      <xdr:colOff>148058</xdr:colOff>
      <xdr:row>68</xdr:row>
      <xdr:rowOff>85218</xdr:rowOff>
    </xdr:from>
    <xdr:to>
      <xdr:col>0</xdr:col>
      <xdr:colOff>676275</xdr:colOff>
      <xdr:row>68</xdr:row>
      <xdr:rowOff>581025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457B3E43-B3C9-4D9B-87B3-406D35F01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58" y="29050743"/>
          <a:ext cx="528217" cy="49580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76</xdr:row>
      <xdr:rowOff>1</xdr:rowOff>
    </xdr:from>
    <xdr:to>
      <xdr:col>0</xdr:col>
      <xdr:colOff>533401</xdr:colOff>
      <xdr:row>76</xdr:row>
      <xdr:rowOff>569233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3E52BF3-2512-4667-B245-36A3E78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127576"/>
          <a:ext cx="533400" cy="573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504825</xdr:colOff>
      <xdr:row>75</xdr:row>
      <xdr:rowOff>504825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8B515FA-2A50-41C3-9F4F-3F7AE631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65600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84</xdr:row>
      <xdr:rowOff>0</xdr:rowOff>
    </xdr:from>
    <xdr:to>
      <xdr:col>0</xdr:col>
      <xdr:colOff>460108</xdr:colOff>
      <xdr:row>84</xdr:row>
      <xdr:rowOff>542925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4D489C40-44CB-4F4C-8508-2A6E45A4E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30689550"/>
          <a:ext cx="460106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88</xdr:row>
      <xdr:rowOff>61071</xdr:rowOff>
    </xdr:from>
    <xdr:to>
      <xdr:col>0</xdr:col>
      <xdr:colOff>669574</xdr:colOff>
      <xdr:row>91</xdr:row>
      <xdr:rowOff>13468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F0CCCE03-E1F9-4C75-841F-67FD9ADC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42071924"/>
          <a:ext cx="624750" cy="62475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85</xdr:row>
      <xdr:rowOff>112059</xdr:rowOff>
    </xdr:from>
    <xdr:to>
      <xdr:col>0</xdr:col>
      <xdr:colOff>613522</xdr:colOff>
      <xdr:row>87</xdr:row>
      <xdr:rowOff>103572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80F27F94-76A5-46B6-BEA6-B917C23B1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41204030"/>
          <a:ext cx="523875" cy="484571"/>
        </a:xfrm>
        <a:prstGeom prst="rect">
          <a:avLst/>
        </a:prstGeom>
      </xdr:spPr>
    </xdr:pic>
    <xdr:clientData/>
  </xdr:twoCellAnchor>
  <xdr:twoCellAnchor editAs="oneCell">
    <xdr:from>
      <xdr:col>0</xdr:col>
      <xdr:colOff>41216</xdr:colOff>
      <xdr:row>98</xdr:row>
      <xdr:rowOff>68035</xdr:rowOff>
    </xdr:from>
    <xdr:to>
      <xdr:col>0</xdr:col>
      <xdr:colOff>609033</xdr:colOff>
      <xdr:row>99</xdr:row>
      <xdr:rowOff>29937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B6488B8-1AD8-4DA3-BA97-52F9BA86D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6" y="41420142"/>
          <a:ext cx="567817" cy="4925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57150</xdr:rowOff>
    </xdr:from>
    <xdr:to>
      <xdr:col>0</xdr:col>
      <xdr:colOff>662055</xdr:colOff>
      <xdr:row>100</xdr:row>
      <xdr:rowOff>12748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557A914A-63D1-46E2-A436-B4E5CFAE7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80550"/>
          <a:ext cx="662055" cy="546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697103</xdr:colOff>
      <xdr:row>79</xdr:row>
      <xdr:rowOff>419100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46E3F361-E6DC-4EAE-A123-A18A2ECEE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13950"/>
          <a:ext cx="697103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22412</xdr:rowOff>
    </xdr:from>
    <xdr:to>
      <xdr:col>0</xdr:col>
      <xdr:colOff>571500</xdr:colOff>
      <xdr:row>68</xdr:row>
      <xdr:rowOff>61713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A1898962-8440-4185-929E-05798457D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97412"/>
          <a:ext cx="571500" cy="487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5625</xdr:colOff>
      <xdr:row>20</xdr:row>
      <xdr:rowOff>129450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0E5F268-3429-489E-B7BE-4F1E93508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96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</xdr:row>
      <xdr:rowOff>171450</xdr:rowOff>
    </xdr:from>
    <xdr:to>
      <xdr:col>0</xdr:col>
      <xdr:colOff>647701</xdr:colOff>
      <xdr:row>21</xdr:row>
      <xdr:rowOff>2148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94FF1D36-5BD9-4669-A904-ACD759AC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572125"/>
          <a:ext cx="647700" cy="42124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123825</xdr:rowOff>
    </xdr:from>
    <xdr:to>
      <xdr:col>0</xdr:col>
      <xdr:colOff>596517</xdr:colOff>
      <xdr:row>22</xdr:row>
      <xdr:rowOff>41325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367E0481-60C8-4147-B27F-EB90BBD79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115050"/>
          <a:ext cx="596516" cy="508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657225</xdr:colOff>
      <xdr:row>103</xdr:row>
      <xdr:rowOff>23988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BEE4C9A8-6E0A-4D2C-8821-90CF741C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80975"/>
          <a:ext cx="657225" cy="573717"/>
        </a:xfrm>
        <a:prstGeom prst="rect">
          <a:avLst/>
        </a:prstGeom>
      </xdr:spPr>
    </xdr:pic>
    <xdr:clientData/>
  </xdr:twoCellAnchor>
  <xdr:twoCellAnchor editAs="oneCell">
    <xdr:from>
      <xdr:col>0</xdr:col>
      <xdr:colOff>52667</xdr:colOff>
      <xdr:row>92</xdr:row>
      <xdr:rowOff>207890</xdr:rowOff>
    </xdr:from>
    <xdr:to>
      <xdr:col>0</xdr:col>
      <xdr:colOff>538442</xdr:colOff>
      <xdr:row>94</xdr:row>
      <xdr:rowOff>147938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B1107D51-1DC4-42CD-9F7A-4ED181BF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7" y="43866008"/>
          <a:ext cx="485775" cy="47793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1</xdr:rowOff>
    </xdr:from>
    <xdr:to>
      <xdr:col>0</xdr:col>
      <xdr:colOff>628651</xdr:colOff>
      <xdr:row>23</xdr:row>
      <xdr:rowOff>38101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407E7FB0-E9DC-4400-90C7-8BE87E09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81776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23</xdr:row>
      <xdr:rowOff>47625</xdr:rowOff>
    </xdr:from>
    <xdr:to>
      <xdr:col>0</xdr:col>
      <xdr:colOff>676275</xdr:colOff>
      <xdr:row>23</xdr:row>
      <xdr:rowOff>647700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4E79942A-07BD-4950-804F-A1D286191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219950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76200</xdr:rowOff>
    </xdr:from>
    <xdr:to>
      <xdr:col>1</xdr:col>
      <xdr:colOff>23072</xdr:colOff>
      <xdr:row>104</xdr:row>
      <xdr:rowOff>571500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69F1F565-0D03-4B51-B082-728186696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29225"/>
          <a:ext cx="737447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685800</xdr:colOff>
      <xdr:row>108</xdr:row>
      <xdr:rowOff>24676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B22B5D6-DA3C-4913-BD82-6AC15FE10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91400"/>
          <a:ext cx="6858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106</xdr:row>
      <xdr:rowOff>57150</xdr:rowOff>
    </xdr:from>
    <xdr:to>
      <xdr:col>0</xdr:col>
      <xdr:colOff>586650</xdr:colOff>
      <xdr:row>107</xdr:row>
      <xdr:rowOff>72301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71543AE1-BB52-43B0-BDB2-1477CD6D1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5034200"/>
          <a:ext cx="529500" cy="5295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108</xdr:row>
      <xdr:rowOff>0</xdr:rowOff>
    </xdr:from>
    <xdr:to>
      <xdr:col>0</xdr:col>
      <xdr:colOff>619126</xdr:colOff>
      <xdr:row>109</xdr:row>
      <xdr:rowOff>24673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9EC84C5-5D05-4355-8F47-3282D407B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46186725"/>
          <a:ext cx="61912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430</xdr:colOff>
      <xdr:row>113</xdr:row>
      <xdr:rowOff>720000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742F7522-A76C-4622-8624-11B202BB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0546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430</xdr:colOff>
      <xdr:row>116</xdr:row>
      <xdr:rowOff>720000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F39B9BE2-CE5C-4D6C-BCB6-AA7CBCCDC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5821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430</xdr:colOff>
      <xdr:row>122</xdr:row>
      <xdr:rowOff>26037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210D1B60-3C3A-44BE-8732-EA46481D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48071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430</xdr:colOff>
      <xdr:row>131</xdr:row>
      <xdr:rowOff>80465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A2F2D140-4A06-43E6-9BDF-29797ED6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45653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9955</xdr:colOff>
      <xdr:row>126</xdr:row>
      <xdr:rowOff>720000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22FF30AC-6A18-47D6-A0C4-36AD50EDD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90182"/>
          <a:ext cx="720000" cy="720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117</xdr:row>
      <xdr:rowOff>0</xdr:rowOff>
    </xdr:from>
    <xdr:ext cx="710475" cy="720000"/>
    <xdr:pic>
      <xdr:nvPicPr>
        <xdr:cNvPr id="72" name="Imagen 71">
          <a:extLst>
            <a:ext uri="{FF2B5EF4-FFF2-40B4-BE49-F238E27FC236}">
              <a16:creationId xmlns:a16="http://schemas.microsoft.com/office/drawing/2014/main" id="{4111EBCC-0E99-48DC-A0C4-0C72728CB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00"/>
          <a:ext cx="710475" cy="720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95</xdr:row>
      <xdr:rowOff>0</xdr:rowOff>
    </xdr:from>
    <xdr:to>
      <xdr:col>1</xdr:col>
      <xdr:colOff>3064</xdr:colOff>
      <xdr:row>95</xdr:row>
      <xdr:rowOff>459441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C402AC03-409E-4F52-871A-AD5AD036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86500"/>
          <a:ext cx="720240" cy="459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715851</xdr:colOff>
      <xdr:row>48</xdr:row>
      <xdr:rowOff>560294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54D1C811-85A3-4B66-9864-A1C1E4A8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89353"/>
          <a:ext cx="715851" cy="5602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44824</xdr:rowOff>
    </xdr:from>
    <xdr:ext cx="720000" cy="720000"/>
    <xdr:pic>
      <xdr:nvPicPr>
        <xdr:cNvPr id="2" name="Imagen 1">
          <a:extLst>
            <a:ext uri="{FF2B5EF4-FFF2-40B4-BE49-F238E27FC236}">
              <a16:creationId xmlns:a16="http://schemas.microsoft.com/office/drawing/2014/main" id="{94C7FC69-396A-4C42-94FF-5F0114F41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55849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93970</xdr:colOff>
      <xdr:row>7</xdr:row>
      <xdr:rowOff>0</xdr:rowOff>
    </xdr:from>
    <xdr:ext cx="720000" cy="720000"/>
    <xdr:pic>
      <xdr:nvPicPr>
        <xdr:cNvPr id="3" name="Imagen 2">
          <a:extLst>
            <a:ext uri="{FF2B5EF4-FFF2-40B4-BE49-F238E27FC236}">
              <a16:creationId xmlns:a16="http://schemas.microsoft.com/office/drawing/2014/main" id="{E1706D1B-71F8-4F9C-A89F-BB0917AF2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0" y="11780026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10</xdr:row>
      <xdr:rowOff>78441</xdr:rowOff>
    </xdr:from>
    <xdr:ext cx="858847" cy="727204"/>
    <xdr:pic>
      <xdr:nvPicPr>
        <xdr:cNvPr id="5" name="Imagen 4">
          <a:extLst>
            <a:ext uri="{FF2B5EF4-FFF2-40B4-BE49-F238E27FC236}">
              <a16:creationId xmlns:a16="http://schemas.microsoft.com/office/drawing/2014/main" id="{C1D932B4-9296-4122-97BC-23F98574A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470466"/>
          <a:ext cx="858847" cy="7272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9</xdr:row>
      <xdr:rowOff>0</xdr:rowOff>
    </xdr:from>
    <xdr:ext cx="699050" cy="504825"/>
    <xdr:pic>
      <xdr:nvPicPr>
        <xdr:cNvPr id="2" name="Imagen 1">
          <a:extLst>
            <a:ext uri="{FF2B5EF4-FFF2-40B4-BE49-F238E27FC236}">
              <a16:creationId xmlns:a16="http://schemas.microsoft.com/office/drawing/2014/main" id="{79DC723D-84EE-43D8-9120-F763E0FD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943475"/>
          <a:ext cx="699050" cy="5048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142875</xdr:rowOff>
    </xdr:from>
    <xdr:ext cx="826015" cy="495300"/>
    <xdr:pic>
      <xdr:nvPicPr>
        <xdr:cNvPr id="3" name="Imagen 2">
          <a:extLst>
            <a:ext uri="{FF2B5EF4-FFF2-40B4-BE49-F238E27FC236}">
              <a16:creationId xmlns:a16="http://schemas.microsoft.com/office/drawing/2014/main" id="{8DF96592-5311-4886-9EF7-941E959A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3100"/>
          <a:ext cx="826015" cy="495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840441" cy="712040"/>
    <xdr:pic>
      <xdr:nvPicPr>
        <xdr:cNvPr id="5" name="Imagen 4">
          <a:extLst>
            <a:ext uri="{FF2B5EF4-FFF2-40B4-BE49-F238E27FC236}">
              <a16:creationId xmlns:a16="http://schemas.microsoft.com/office/drawing/2014/main" id="{FCE18921-FB1B-440D-9E11-5904F067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20525"/>
          <a:ext cx="840441" cy="71204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8</xdr:row>
      <xdr:rowOff>69496</xdr:rowOff>
    </xdr:from>
    <xdr:ext cx="735141" cy="635353"/>
    <xdr:pic>
      <xdr:nvPicPr>
        <xdr:cNvPr id="8" name="Imagen 7">
          <a:extLst>
            <a:ext uri="{FF2B5EF4-FFF2-40B4-BE49-F238E27FC236}">
              <a16:creationId xmlns:a16="http://schemas.microsoft.com/office/drawing/2014/main" id="{98C8E6D3-1DF5-4F71-AAC1-56FB68E3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895" y="4134402"/>
          <a:ext cx="635353" cy="73514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</xdr:row>
      <xdr:rowOff>66675</xdr:rowOff>
    </xdr:from>
    <xdr:to>
      <xdr:col>1</xdr:col>
      <xdr:colOff>42524</xdr:colOff>
      <xdr:row>7</xdr:row>
      <xdr:rowOff>5625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051332B-B70C-4C92-ABEC-3DF27720B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8725"/>
          <a:ext cx="756899" cy="7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714375" cy="352425"/>
    <xdr:pic>
      <xdr:nvPicPr>
        <xdr:cNvPr id="2" name="Picture 40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50"/>
          <a:ext cx="714375" cy="3524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628649</xdr:rowOff>
    </xdr:from>
    <xdr:ext cx="784227" cy="714376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9199"/>
          <a:ext cx="784227" cy="714376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9</xdr:row>
      <xdr:rowOff>57149</xdr:rowOff>
    </xdr:from>
    <xdr:ext cx="629852" cy="545647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981574"/>
          <a:ext cx="629852" cy="54564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619124</xdr:rowOff>
    </xdr:from>
    <xdr:ext cx="666807" cy="683078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68774"/>
          <a:ext cx="666807" cy="683078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8</xdr:row>
      <xdr:rowOff>44262</xdr:rowOff>
    </xdr:from>
    <xdr:ext cx="526080" cy="53676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359087"/>
          <a:ext cx="526080" cy="53676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719791" cy="720000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93912"/>
          <a:ext cx="719791" cy="720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11</xdr:row>
      <xdr:rowOff>0</xdr:rowOff>
    </xdr:from>
    <xdr:to>
      <xdr:col>0</xdr:col>
      <xdr:colOff>676275</xdr:colOff>
      <xdr:row>11</xdr:row>
      <xdr:rowOff>676275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5550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628650</xdr:colOff>
      <xdr:row>12</xdr:row>
      <xdr:rowOff>628650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913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1057</xdr:colOff>
      <xdr:row>6</xdr:row>
      <xdr:rowOff>720000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D7B3426-F706-495F-B2E1-C583A9B70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7850"/>
          <a:ext cx="72495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180408</xdr:colOff>
      <xdr:row>14</xdr:row>
      <xdr:rowOff>15150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AA19177-2971-4543-8DE5-571CD24ED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29625"/>
          <a:ext cx="94240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</xdr:row>
      <xdr:rowOff>697197</xdr:rowOff>
    </xdr:from>
    <xdr:to>
      <xdr:col>0</xdr:col>
      <xdr:colOff>531097</xdr:colOff>
      <xdr:row>14</xdr:row>
      <xdr:rowOff>733425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CA75B79-5D3B-4D35-8007-04675F80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8575" y="9126822"/>
          <a:ext cx="502522" cy="741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710475</xdr:colOff>
      <xdr:row>15</xdr:row>
      <xdr:rowOff>720000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95A03C8-B571-459E-A17C-BBC73DE3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393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545707</xdr:colOff>
      <xdr:row>16</xdr:row>
      <xdr:rowOff>561975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E7114CC-5A3A-400E-9D75-ED9376BC4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82325"/>
          <a:ext cx="54570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600075</xdr:colOff>
      <xdr:row>19</xdr:row>
      <xdr:rowOff>494907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AF79BCF-9330-40D8-A872-D7F460ADE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87225"/>
          <a:ext cx="600075" cy="49490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17</xdr:row>
      <xdr:rowOff>47625</xdr:rowOff>
    </xdr:from>
    <xdr:to>
      <xdr:col>0</xdr:col>
      <xdr:colOff>507202</xdr:colOff>
      <xdr:row>17</xdr:row>
      <xdr:rowOff>767625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CC084E91-E7D2-45C3-9B7A-8C7DF5133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11753850"/>
          <a:ext cx="37385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710475</xdr:colOff>
      <xdr:row>20</xdr:row>
      <xdr:rowOff>720000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1136703-91BB-4AB8-A9BD-528736FBD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87375"/>
          <a:ext cx="720000" cy="7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954362" cy="728005"/>
    <xdr:pic>
      <xdr:nvPicPr>
        <xdr:cNvPr id="2" name="Imagen 1">
          <a:extLst>
            <a:ext uri="{FF2B5EF4-FFF2-40B4-BE49-F238E27FC236}">
              <a16:creationId xmlns:a16="http://schemas.microsoft.com/office/drawing/2014/main" id="{AD9531B5-2BA3-4809-BC5E-E8AD24AE9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8875"/>
          <a:ext cx="954362" cy="72800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0</xdr:rowOff>
    </xdr:from>
    <xdr:ext cx="720000" cy="720000"/>
    <xdr:pic>
      <xdr:nvPicPr>
        <xdr:cNvPr id="3" name="Imagen 2">
          <a:extLst>
            <a:ext uri="{FF2B5EF4-FFF2-40B4-BE49-F238E27FC236}">
              <a16:creationId xmlns:a16="http://schemas.microsoft.com/office/drawing/2014/main" id="{A60BC670-6858-4F93-88CF-0005658B9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769375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720000" cy="724003"/>
    <xdr:pic>
      <xdr:nvPicPr>
        <xdr:cNvPr id="4" name="Imagen 3">
          <a:extLst>
            <a:ext uri="{FF2B5EF4-FFF2-40B4-BE49-F238E27FC236}">
              <a16:creationId xmlns:a16="http://schemas.microsoft.com/office/drawing/2014/main" id="{04183EA5-A85E-47DD-871C-D2A89E4F7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59875"/>
          <a:ext cx="720000" cy="72400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532800" cy="720000"/>
    <xdr:pic>
      <xdr:nvPicPr>
        <xdr:cNvPr id="5" name="Imagen 4">
          <a:extLst>
            <a:ext uri="{FF2B5EF4-FFF2-40B4-BE49-F238E27FC236}">
              <a16:creationId xmlns:a16="http://schemas.microsoft.com/office/drawing/2014/main" id="{74001A9B-974C-4318-997D-8F26A8F36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150375"/>
          <a:ext cx="532800" cy="72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720000" cy="720000"/>
    <xdr:pic>
      <xdr:nvPicPr>
        <xdr:cNvPr id="6" name="Imagen 5">
          <a:extLst>
            <a:ext uri="{FF2B5EF4-FFF2-40B4-BE49-F238E27FC236}">
              <a16:creationId xmlns:a16="http://schemas.microsoft.com/office/drawing/2014/main" id="{F78E2AF4-1645-45A6-BBA9-F8104377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340875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720000" cy="720000"/>
    <xdr:pic>
      <xdr:nvPicPr>
        <xdr:cNvPr id="7" name="Imagen 6">
          <a:extLst>
            <a:ext uri="{FF2B5EF4-FFF2-40B4-BE49-F238E27FC236}">
              <a16:creationId xmlns:a16="http://schemas.microsoft.com/office/drawing/2014/main" id="{723D884A-D76F-4384-870B-8B201D359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721875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720000" cy="720000"/>
    <xdr:pic>
      <xdr:nvPicPr>
        <xdr:cNvPr id="8" name="Imagen 7">
          <a:extLst>
            <a:ext uri="{FF2B5EF4-FFF2-40B4-BE49-F238E27FC236}">
              <a16:creationId xmlns:a16="http://schemas.microsoft.com/office/drawing/2014/main" id="{24F08D5A-5196-4CCD-B0C7-6DC73B681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12375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201706</xdr:colOff>
      <xdr:row>11</xdr:row>
      <xdr:rowOff>22411</xdr:rowOff>
    </xdr:from>
    <xdr:ext cx="762000" cy="571392"/>
    <xdr:pic>
      <xdr:nvPicPr>
        <xdr:cNvPr id="9" name="Imagen 8">
          <a:extLst>
            <a:ext uri="{FF2B5EF4-FFF2-40B4-BE49-F238E27FC236}">
              <a16:creationId xmlns:a16="http://schemas.microsoft.com/office/drawing/2014/main" id="{87F2BE31-9E55-4387-AB94-3266FB65F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61125286"/>
          <a:ext cx="762000" cy="57139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67235</xdr:rowOff>
    </xdr:from>
    <xdr:ext cx="571500" cy="571500"/>
    <xdr:pic>
      <xdr:nvPicPr>
        <xdr:cNvPr id="10" name="Imagen 9">
          <a:extLst>
            <a:ext uri="{FF2B5EF4-FFF2-40B4-BE49-F238E27FC236}">
              <a16:creationId xmlns:a16="http://schemas.microsoft.com/office/drawing/2014/main" id="{F21B1963-7021-474B-9682-A78D82382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360610"/>
          <a:ext cx="571500" cy="5715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13</xdr:row>
      <xdr:rowOff>0</xdr:rowOff>
    </xdr:from>
    <xdr:ext cx="977929" cy="726805"/>
    <xdr:pic>
      <xdr:nvPicPr>
        <xdr:cNvPr id="11" name="Imagen 10">
          <a:extLst>
            <a:ext uri="{FF2B5EF4-FFF2-40B4-BE49-F238E27FC236}">
              <a16:creationId xmlns:a16="http://schemas.microsoft.com/office/drawing/2014/main" id="{CB7DA2AB-9A27-446D-ACFD-15618EF4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1483875"/>
          <a:ext cx="977929" cy="72680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806667</xdr:colOff>
      <xdr:row>16</xdr:row>
      <xdr:rowOff>2903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D95A46E-58B1-4796-88A8-6E1D6B29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9700"/>
          <a:ext cx="806667" cy="726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720000</xdr:colOff>
      <xdr:row>15</xdr:row>
      <xdr:rowOff>2903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2DEF9A7-493A-4699-86B1-733798AC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05800"/>
          <a:ext cx="720000" cy="72680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</xdr:row>
      <xdr:rowOff>8474</xdr:rowOff>
    </xdr:from>
    <xdr:ext cx="657225" cy="665018"/>
    <xdr:pic>
      <xdr:nvPicPr>
        <xdr:cNvPr id="15" name="Imagen 14">
          <a:extLst>
            <a:ext uri="{FF2B5EF4-FFF2-40B4-BE49-F238E27FC236}">
              <a16:creationId xmlns:a16="http://schemas.microsoft.com/office/drawing/2014/main" id="{CC195638-E9B2-4A04-AE2F-90EBA1E5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6299"/>
          <a:ext cx="657225" cy="665018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17</xdr:row>
      <xdr:rowOff>85725</xdr:rowOff>
    </xdr:from>
    <xdr:ext cx="720000" cy="725196"/>
    <xdr:pic>
      <xdr:nvPicPr>
        <xdr:cNvPr id="16" name="Imagen 15">
          <a:extLst>
            <a:ext uri="{FF2B5EF4-FFF2-40B4-BE49-F238E27FC236}">
              <a16:creationId xmlns:a16="http://schemas.microsoft.com/office/drawing/2014/main" id="{49FECFE5-8522-4DA8-B7CC-DB4BF337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496550"/>
          <a:ext cx="720000" cy="72519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18</xdr:row>
      <xdr:rowOff>0</xdr:rowOff>
    </xdr:from>
    <xdr:to>
      <xdr:col>0</xdr:col>
      <xdr:colOff>720000</xdr:colOff>
      <xdr:row>18</xdr:row>
      <xdr:rowOff>720000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2DC256F-E244-49F2-BE86-B2927F5FD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91875"/>
          <a:ext cx="720000" cy="7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1038225" cy="895813"/>
    <xdr:pic>
      <xdr:nvPicPr>
        <xdr:cNvPr id="3" name="Imagen 2">
          <a:extLst>
            <a:ext uri="{FF2B5EF4-FFF2-40B4-BE49-F238E27FC236}">
              <a16:creationId xmlns:a16="http://schemas.microsoft.com/office/drawing/2014/main" id="{558E238A-804A-4BC5-907C-456C4EC54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25775"/>
          <a:ext cx="1038225" cy="895813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4</xdr:row>
      <xdr:rowOff>104775</xdr:rowOff>
    </xdr:from>
    <xdr:ext cx="771526" cy="771526"/>
    <xdr:pic>
      <xdr:nvPicPr>
        <xdr:cNvPr id="4" name="Imagen 3">
          <a:extLst>
            <a:ext uri="{FF2B5EF4-FFF2-40B4-BE49-F238E27FC236}">
              <a16:creationId xmlns:a16="http://schemas.microsoft.com/office/drawing/2014/main" id="{B4F0D588-61E7-40BD-BE09-CFD0DEB3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324100"/>
          <a:ext cx="771526" cy="77152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828675" cy="658946"/>
    <xdr:pic>
      <xdr:nvPicPr>
        <xdr:cNvPr id="5" name="Imagen 4">
          <a:extLst>
            <a:ext uri="{FF2B5EF4-FFF2-40B4-BE49-F238E27FC236}">
              <a16:creationId xmlns:a16="http://schemas.microsoft.com/office/drawing/2014/main" id="{5EAD1351-BA7F-4254-9563-84586C37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97275"/>
          <a:ext cx="828675" cy="658946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6</xdr:row>
      <xdr:rowOff>647699</xdr:rowOff>
    </xdr:from>
    <xdr:ext cx="742950" cy="742950"/>
    <xdr:pic>
      <xdr:nvPicPr>
        <xdr:cNvPr id="6" name="Imagen 5">
          <a:extLst>
            <a:ext uri="{FF2B5EF4-FFF2-40B4-BE49-F238E27FC236}">
              <a16:creationId xmlns:a16="http://schemas.microsoft.com/office/drawing/2014/main" id="{50A6E7BD-D904-40DA-92F8-24B3EFC1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6487774"/>
          <a:ext cx="742950" cy="742950"/>
        </a:xfrm>
        <a:prstGeom prst="rect">
          <a:avLst/>
        </a:prstGeom>
      </xdr:spPr>
    </xdr:pic>
    <xdr:clientData/>
  </xdr:oneCellAnchor>
  <xdr:oneCellAnchor>
    <xdr:from>
      <xdr:col>0</xdr:col>
      <xdr:colOff>104774</xdr:colOff>
      <xdr:row>10</xdr:row>
      <xdr:rowOff>36980</xdr:rowOff>
    </xdr:from>
    <xdr:ext cx="866775" cy="839320"/>
    <xdr:pic>
      <xdr:nvPicPr>
        <xdr:cNvPr id="7" name="Imagen 6">
          <a:extLst>
            <a:ext uri="{FF2B5EF4-FFF2-40B4-BE49-F238E27FC236}">
              <a16:creationId xmlns:a16="http://schemas.microsoft.com/office/drawing/2014/main" id="{AFE46C36-5ECC-4D28-B8B4-5DEE55AD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17286755"/>
          <a:ext cx="866775" cy="8393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24937</xdr:rowOff>
    </xdr:from>
    <xdr:ext cx="826197" cy="489414"/>
    <xdr:pic>
      <xdr:nvPicPr>
        <xdr:cNvPr id="9" name="Imagen 8">
          <a:extLst>
            <a:ext uri="{FF2B5EF4-FFF2-40B4-BE49-F238E27FC236}">
              <a16:creationId xmlns:a16="http://schemas.microsoft.com/office/drawing/2014/main" id="{37C6B66B-9A58-4005-B574-EA9B206E6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2737"/>
          <a:ext cx="826197" cy="489414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19</xdr:row>
      <xdr:rowOff>9525</xdr:rowOff>
    </xdr:from>
    <xdr:ext cx="918813" cy="557175"/>
    <xdr:pic>
      <xdr:nvPicPr>
        <xdr:cNvPr id="10" name="Imagen 9">
          <a:extLst>
            <a:ext uri="{FF2B5EF4-FFF2-40B4-BE49-F238E27FC236}">
              <a16:creationId xmlns:a16="http://schemas.microsoft.com/office/drawing/2014/main" id="{E6303199-89DB-4A55-9594-4DF2BBEB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164300"/>
          <a:ext cx="918813" cy="557175"/>
        </a:xfrm>
        <a:prstGeom prst="rect">
          <a:avLst/>
        </a:prstGeom>
      </xdr:spPr>
    </xdr:pic>
    <xdr:clientData/>
  </xdr:oneCellAnchor>
  <xdr:oneCellAnchor>
    <xdr:from>
      <xdr:col>0</xdr:col>
      <xdr:colOff>13708</xdr:colOff>
      <xdr:row>12</xdr:row>
      <xdr:rowOff>76200</xdr:rowOff>
    </xdr:from>
    <xdr:ext cx="662567" cy="507150"/>
    <xdr:pic>
      <xdr:nvPicPr>
        <xdr:cNvPr id="11" name="Imagen 10">
          <a:extLst>
            <a:ext uri="{FF2B5EF4-FFF2-40B4-BE49-F238E27FC236}">
              <a16:creationId xmlns:a16="http://schemas.microsoft.com/office/drawing/2014/main" id="{43B8FB6C-2C8B-41F0-BCB9-9D0BA1F80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8" y="9315450"/>
          <a:ext cx="662567" cy="5071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</xdr:row>
      <xdr:rowOff>64131</xdr:rowOff>
    </xdr:from>
    <xdr:ext cx="630140" cy="469269"/>
    <xdr:pic>
      <xdr:nvPicPr>
        <xdr:cNvPr id="12" name="Imagen 11">
          <a:extLst>
            <a:ext uri="{FF2B5EF4-FFF2-40B4-BE49-F238E27FC236}">
              <a16:creationId xmlns:a16="http://schemas.microsoft.com/office/drawing/2014/main" id="{16D14D78-17B1-4D12-9D9F-8BF0F6165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703431"/>
          <a:ext cx="630140" cy="46926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695325" cy="702129"/>
    <xdr:pic>
      <xdr:nvPicPr>
        <xdr:cNvPr id="15" name="Imagen 14">
          <a:extLst>
            <a:ext uri="{FF2B5EF4-FFF2-40B4-BE49-F238E27FC236}">
              <a16:creationId xmlns:a16="http://schemas.microsoft.com/office/drawing/2014/main" id="{818375EE-8A01-43C8-B5FC-2E807781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73775"/>
          <a:ext cx="695325" cy="70212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047750" cy="722286"/>
    <xdr:pic>
      <xdr:nvPicPr>
        <xdr:cNvPr id="16" name="Imagen 15">
          <a:extLst>
            <a:ext uri="{FF2B5EF4-FFF2-40B4-BE49-F238E27FC236}">
              <a16:creationId xmlns:a16="http://schemas.microsoft.com/office/drawing/2014/main" id="{0567A71C-F4A9-495D-9812-91303023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64275"/>
          <a:ext cx="1047750" cy="722286"/>
        </a:xfrm>
        <a:prstGeom prst="rect">
          <a:avLst/>
        </a:prstGeom>
      </xdr:spPr>
    </xdr:pic>
    <xdr:clientData/>
  </xdr:oneCellAnchor>
  <xdr:oneCellAnchor>
    <xdr:from>
      <xdr:col>0</xdr:col>
      <xdr:colOff>238126</xdr:colOff>
      <xdr:row>5</xdr:row>
      <xdr:rowOff>85725</xdr:rowOff>
    </xdr:from>
    <xdr:ext cx="600074" cy="600074"/>
    <xdr:pic>
      <xdr:nvPicPr>
        <xdr:cNvPr id="17" name="Imagen 16">
          <a:extLst>
            <a:ext uri="{FF2B5EF4-FFF2-40B4-BE49-F238E27FC236}">
              <a16:creationId xmlns:a16="http://schemas.microsoft.com/office/drawing/2014/main" id="{ACA682C5-7512-44DD-9319-7075E5365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6192500"/>
          <a:ext cx="600074" cy="6000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0</xdr:rowOff>
    </xdr:from>
    <xdr:ext cx="771525" cy="775607"/>
    <xdr:pic>
      <xdr:nvPicPr>
        <xdr:cNvPr id="18" name="Imagen 17">
          <a:extLst>
            <a:ext uri="{FF2B5EF4-FFF2-40B4-BE49-F238E27FC236}">
              <a16:creationId xmlns:a16="http://schemas.microsoft.com/office/drawing/2014/main" id="{9307B498-C010-4B69-A568-1C92E150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21275"/>
          <a:ext cx="771525" cy="77560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683559" cy="683559"/>
    <xdr:pic>
      <xdr:nvPicPr>
        <xdr:cNvPr id="19" name="Imagen 18">
          <a:extLst>
            <a:ext uri="{FF2B5EF4-FFF2-40B4-BE49-F238E27FC236}">
              <a16:creationId xmlns:a16="http://schemas.microsoft.com/office/drawing/2014/main" id="{2BD16D61-DAAC-4F89-AAD6-0F8801B0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40275"/>
          <a:ext cx="683559" cy="6835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720000" cy="720000"/>
    <xdr:pic>
      <xdr:nvPicPr>
        <xdr:cNvPr id="20" name="Imagen 19">
          <a:extLst>
            <a:ext uri="{FF2B5EF4-FFF2-40B4-BE49-F238E27FC236}">
              <a16:creationId xmlns:a16="http://schemas.microsoft.com/office/drawing/2014/main" id="{660D8B70-A0E4-4718-BF65-7AB643500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83275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44823</xdr:colOff>
      <xdr:row>8</xdr:row>
      <xdr:rowOff>33617</xdr:rowOff>
    </xdr:from>
    <xdr:ext cx="683559" cy="683559"/>
    <xdr:pic>
      <xdr:nvPicPr>
        <xdr:cNvPr id="21" name="Imagen 20">
          <a:extLst>
            <a:ext uri="{FF2B5EF4-FFF2-40B4-BE49-F238E27FC236}">
              <a16:creationId xmlns:a16="http://schemas.microsoft.com/office/drawing/2014/main" id="{4C09E424-4C15-4BD8-9F4D-206312C3C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" y="16902392"/>
          <a:ext cx="683559" cy="683559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9</xdr:row>
      <xdr:rowOff>0</xdr:rowOff>
    </xdr:from>
    <xdr:to>
      <xdr:col>1</xdr:col>
      <xdr:colOff>66974</xdr:colOff>
      <xdr:row>9</xdr:row>
      <xdr:rowOff>571500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3B252D4-83C0-43C8-A73E-7FF5D2070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72100"/>
          <a:ext cx="781348" cy="571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28574</xdr:rowOff>
    </xdr:from>
    <xdr:to>
      <xdr:col>0</xdr:col>
      <xdr:colOff>505317</xdr:colOff>
      <xdr:row>14</xdr:row>
      <xdr:rowOff>581025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7649"/>
          <a:ext cx="505317" cy="552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38165</xdr:rowOff>
    </xdr:from>
    <xdr:to>
      <xdr:col>0</xdr:col>
      <xdr:colOff>619125</xdr:colOff>
      <xdr:row>12</xdr:row>
      <xdr:rowOff>619125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6240"/>
          <a:ext cx="619125" cy="580960"/>
        </a:xfrm>
        <a:prstGeom prst="rect">
          <a:avLst/>
        </a:prstGeom>
      </xdr:spPr>
    </xdr:pic>
    <xdr:clientData/>
  </xdr:twoCellAnchor>
  <xdr:twoCellAnchor editAs="oneCell">
    <xdr:from>
      <xdr:col>0</xdr:col>
      <xdr:colOff>117478</xdr:colOff>
      <xdr:row>13</xdr:row>
      <xdr:rowOff>71365</xdr:rowOff>
    </xdr:from>
    <xdr:to>
      <xdr:col>0</xdr:col>
      <xdr:colOff>581025</xdr:colOff>
      <xdr:row>13</xdr:row>
      <xdr:rowOff>647700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8" y="3909940"/>
          <a:ext cx="463547" cy="5763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57075</xdr:rowOff>
    </xdr:from>
    <xdr:to>
      <xdr:col>0</xdr:col>
      <xdr:colOff>710475</xdr:colOff>
      <xdr:row>6</xdr:row>
      <xdr:rowOff>777075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96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</xdr:row>
      <xdr:rowOff>102300</xdr:rowOff>
    </xdr:from>
    <xdr:to>
      <xdr:col>0</xdr:col>
      <xdr:colOff>692242</xdr:colOff>
      <xdr:row>11</xdr:row>
      <xdr:rowOff>3150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740725"/>
          <a:ext cx="66366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18</xdr:row>
      <xdr:rowOff>38100</xdr:rowOff>
    </xdr:from>
    <xdr:to>
      <xdr:col>0</xdr:col>
      <xdr:colOff>647700</xdr:colOff>
      <xdr:row>18</xdr:row>
      <xdr:rowOff>600075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638925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</xdr:row>
      <xdr:rowOff>19050</xdr:rowOff>
    </xdr:from>
    <xdr:to>
      <xdr:col>0</xdr:col>
      <xdr:colOff>710474</xdr:colOff>
      <xdr:row>4</xdr:row>
      <xdr:rowOff>634275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7496EAA-776D-4EE6-9640-70D25EDA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790575"/>
          <a:ext cx="615225" cy="615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60208</xdr:colOff>
      <xdr:row>20</xdr:row>
      <xdr:rowOff>720000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446370C-32F4-4C34-A799-8EF23C00F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39125"/>
          <a:ext cx="82220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1</xdr:col>
      <xdr:colOff>2575</xdr:colOff>
      <xdr:row>22</xdr:row>
      <xdr:rowOff>739050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1B9F93C-7440-4FAC-A1F4-B3F8C5DA2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63100"/>
          <a:ext cx="736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710475</xdr:colOff>
      <xdr:row>21</xdr:row>
      <xdr:rowOff>720000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9834F72-2910-422E-8D36-65E51757E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011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76200</xdr:rowOff>
    </xdr:from>
    <xdr:to>
      <xdr:col>0</xdr:col>
      <xdr:colOff>710475</xdr:colOff>
      <xdr:row>23</xdr:row>
      <xdr:rowOff>796200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7257B3C-0600-4136-8782-D735B9834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0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36876</xdr:colOff>
      <xdr:row>24</xdr:row>
      <xdr:rowOff>720000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B19FB68-5CA0-4728-9FCD-0F330AFE0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30025"/>
          <a:ext cx="79887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</xdr:row>
      <xdr:rowOff>0</xdr:rowOff>
    </xdr:from>
    <xdr:to>
      <xdr:col>0</xdr:col>
      <xdr:colOff>454331</xdr:colOff>
      <xdr:row>25</xdr:row>
      <xdr:rowOff>457200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3C1D1F5-2DA9-446F-A29B-555E39A0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611100"/>
          <a:ext cx="45433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27</xdr:row>
      <xdr:rowOff>34585</xdr:rowOff>
    </xdr:from>
    <xdr:to>
      <xdr:col>0</xdr:col>
      <xdr:colOff>504826</xdr:colOff>
      <xdr:row>27</xdr:row>
      <xdr:rowOff>710475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665E7A7-A7DB-4458-95A6-E7EBCDB7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13636285"/>
          <a:ext cx="381000" cy="67589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26</xdr:row>
      <xdr:rowOff>113972</xdr:rowOff>
    </xdr:from>
    <xdr:to>
      <xdr:col>1</xdr:col>
      <xdr:colOff>1</xdr:colOff>
      <xdr:row>27</xdr:row>
      <xdr:rowOff>24674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A6D04D25-65D7-4D59-A24D-A1A2DA718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13191797"/>
          <a:ext cx="714374" cy="6060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18</xdr:row>
      <xdr:rowOff>50986</xdr:rowOff>
    </xdr:from>
    <xdr:ext cx="794262" cy="396689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108511"/>
          <a:ext cx="794262" cy="39668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775447</xdr:rowOff>
    </xdr:from>
    <xdr:ext cx="720000" cy="720000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0672"/>
          <a:ext cx="720000" cy="720000"/>
        </a:xfrm>
        <a:prstGeom prst="rect">
          <a:avLst/>
        </a:prstGeom>
      </xdr:spPr>
    </xdr:pic>
    <xdr:clientData/>
  </xdr:oneCellAnchor>
  <xdr:oneCellAnchor>
    <xdr:from>
      <xdr:col>0</xdr:col>
      <xdr:colOff>89647</xdr:colOff>
      <xdr:row>19</xdr:row>
      <xdr:rowOff>44824</xdr:rowOff>
    </xdr:from>
    <xdr:ext cx="631451" cy="631451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3750049"/>
          <a:ext cx="631451" cy="631451"/>
        </a:xfrm>
        <a:prstGeom prst="rect">
          <a:avLst/>
        </a:prstGeom>
      </xdr:spPr>
    </xdr:pic>
    <xdr:clientData/>
  </xdr:oneCellAnchor>
  <xdr:oneCellAnchor>
    <xdr:from>
      <xdr:col>0</xdr:col>
      <xdr:colOff>89647</xdr:colOff>
      <xdr:row>21</xdr:row>
      <xdr:rowOff>123265</xdr:rowOff>
    </xdr:from>
    <xdr:ext cx="659081" cy="467285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5523940"/>
          <a:ext cx="659081" cy="46728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76200</xdr:rowOff>
    </xdr:from>
    <xdr:ext cx="627179" cy="428625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7450"/>
          <a:ext cx="627179" cy="4286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466725</xdr:rowOff>
    </xdr:from>
    <xdr:ext cx="750094" cy="600075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7975"/>
          <a:ext cx="750094" cy="6000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495300</xdr:rowOff>
    </xdr:from>
    <xdr:ext cx="757859" cy="571500"/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9475"/>
          <a:ext cx="757859" cy="5715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25</xdr:row>
      <xdr:rowOff>190500</xdr:rowOff>
    </xdr:from>
    <xdr:ext cx="615978" cy="352425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029950"/>
          <a:ext cx="615978" cy="352425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26</xdr:row>
      <xdr:rowOff>61439</xdr:rowOff>
    </xdr:from>
    <xdr:ext cx="513422" cy="519586"/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7919564"/>
          <a:ext cx="513422" cy="51958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27</xdr:row>
      <xdr:rowOff>0</xdr:rowOff>
    </xdr:from>
    <xdr:to>
      <xdr:col>0</xdr:col>
      <xdr:colOff>600075</xdr:colOff>
      <xdr:row>27</xdr:row>
      <xdr:rowOff>600075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8375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561975</xdr:colOff>
      <xdr:row>17</xdr:row>
      <xdr:rowOff>489324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025"/>
          <a:ext cx="561975" cy="4893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0</xdr:col>
      <xdr:colOff>666750</xdr:colOff>
      <xdr:row>16</xdr:row>
      <xdr:rowOff>583405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95525"/>
          <a:ext cx="666749" cy="5834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710475</xdr:colOff>
      <xdr:row>3</xdr:row>
      <xdr:rowOff>720000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5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561975</xdr:colOff>
      <xdr:row>4</xdr:row>
      <xdr:rowOff>561975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4925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712836</xdr:colOff>
      <xdr:row>5</xdr:row>
      <xdr:rowOff>720000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0"/>
          <a:ext cx="71283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710475</xdr:colOff>
      <xdr:row>6</xdr:row>
      <xdr:rowOff>720000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79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647700</xdr:colOff>
      <xdr:row>10</xdr:row>
      <xdr:rowOff>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0975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710475</xdr:colOff>
      <xdr:row>29</xdr:row>
      <xdr:rowOff>129450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1ACD02-0DAE-454F-8C02-43EDAAFF2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207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8</xdr:row>
      <xdr:rowOff>140074</xdr:rowOff>
    </xdr:from>
    <xdr:to>
      <xdr:col>1</xdr:col>
      <xdr:colOff>3922</xdr:colOff>
      <xdr:row>9</xdr:row>
      <xdr:rowOff>597274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ACC038B7-8E69-4D43-8BD9-ED88581AD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3750049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30</xdr:row>
      <xdr:rowOff>47625</xdr:rowOff>
    </xdr:from>
    <xdr:to>
      <xdr:col>0</xdr:col>
      <xdr:colOff>660739</xdr:colOff>
      <xdr:row>30</xdr:row>
      <xdr:rowOff>647700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6D88DC-1CDE-4483-AFFA-E771ED23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268575"/>
          <a:ext cx="641689" cy="600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107880</xdr:colOff>
      <xdr:row>3</xdr:row>
      <xdr:rowOff>25752</xdr:rowOff>
    </xdr:from>
    <xdr:ext cx="488229" cy="736300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7880" y="1054452"/>
          <a:ext cx="488229" cy="7363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</xdr:row>
      <xdr:rowOff>0</xdr:rowOff>
    </xdr:from>
    <xdr:to>
      <xdr:col>1</xdr:col>
      <xdr:colOff>180408</xdr:colOff>
      <xdr:row>4</xdr:row>
      <xdr:rowOff>720000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868B74-8B4F-4789-ADE6-DD57F0A05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875"/>
          <a:ext cx="94240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710475</xdr:colOff>
      <xdr:row>16</xdr:row>
      <xdr:rowOff>720000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DDF662-CDE0-4EC2-B20E-B40F351A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206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5</xdr:row>
      <xdr:rowOff>95250</xdr:rowOff>
    </xdr:from>
    <xdr:to>
      <xdr:col>0</xdr:col>
      <xdr:colOff>705316</xdr:colOff>
      <xdr:row>5</xdr:row>
      <xdr:rowOff>720000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F9A3725-E171-4B54-A729-B76EA2F3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2219325"/>
          <a:ext cx="705314" cy="624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123824</xdr:rowOff>
    </xdr:from>
    <xdr:to>
      <xdr:col>0</xdr:col>
      <xdr:colOff>712102</xdr:colOff>
      <xdr:row>6</xdr:row>
      <xdr:rowOff>719999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9B7C03C-12E2-495F-9262-C6108DC73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6099"/>
          <a:ext cx="721627" cy="5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38100</xdr:rowOff>
    </xdr:from>
    <xdr:to>
      <xdr:col>0</xdr:col>
      <xdr:colOff>710475</xdr:colOff>
      <xdr:row>7</xdr:row>
      <xdr:rowOff>758100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78E8C97-426D-4A99-99A2-08F795F6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67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710475</xdr:colOff>
      <xdr:row>8</xdr:row>
      <xdr:rowOff>720000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653908F-3DB8-4B68-9C85-507E55CAE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86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168781</xdr:rowOff>
    </xdr:from>
    <xdr:to>
      <xdr:col>1</xdr:col>
      <xdr:colOff>9525</xdr:colOff>
      <xdr:row>9</xdr:row>
      <xdr:rowOff>611123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CA910B1-F571-478D-915F-B302871D9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45656"/>
          <a:ext cx="771525" cy="442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710475</xdr:colOff>
      <xdr:row>10</xdr:row>
      <xdr:rowOff>720000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E982B6B-5648-4C00-89B2-76B6C0C1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50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152400</xdr:rowOff>
    </xdr:from>
    <xdr:to>
      <xdr:col>0</xdr:col>
      <xdr:colOff>677336</xdr:colOff>
      <xdr:row>11</xdr:row>
      <xdr:rowOff>720000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0858165-68BE-41C8-B9EF-F97F9EACF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3875"/>
          <a:ext cx="677336" cy="567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710475</xdr:colOff>
      <xdr:row>15</xdr:row>
      <xdr:rowOff>720000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7B80C74-6E12-4BFC-9448-96D718FC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442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800100</xdr:rowOff>
    </xdr:from>
    <xdr:to>
      <xdr:col>0</xdr:col>
      <xdr:colOff>701650</xdr:colOff>
      <xdr:row>14</xdr:row>
      <xdr:rowOff>809625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ACECFBEE-EC6E-41C1-ACE0-7B555D641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467975"/>
          <a:ext cx="634975" cy="8477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C1:F20" totalsRowShown="0" headerRowDxfId="5" dataDxfId="4">
  <autoFilter ref="C1:F20" xr:uid="{00000000-0009-0000-0100-000002000000}"/>
  <sortState ref="C2:C20">
    <sortCondition ref="C1:C20"/>
  </sortState>
  <tableColumns count="4">
    <tableColumn id="1" xr3:uid="{00000000-0010-0000-0000-000001000000}" name="Productos" dataDxfId="3"/>
    <tableColumn id="4" xr3:uid="{00000000-0010-0000-0000-000004000000}" name="PAGINA" dataDxfId="2">
      <calculatedColumnFormula>#REF!/17</calculatedColumnFormula>
    </tableColumn>
    <tableColumn id="6" xr3:uid="{00000000-0010-0000-0000-000006000000}" name="LISTA" dataDxfId="1"/>
    <tableColumn id="7" xr3:uid="{00000000-0010-0000-0000-000007000000}" name="CTDO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0"/>
  <sheetViews>
    <sheetView tabSelected="1" zoomScale="70" zoomScaleNormal="70" workbookViewId="0">
      <selection activeCell="A3" sqref="A3"/>
    </sheetView>
  </sheetViews>
  <sheetFormatPr baseColWidth="10" defaultColWidth="11.42578125" defaultRowHeight="15" x14ac:dyDescent="0.25"/>
  <cols>
    <col min="1" max="1" width="23.85546875" customWidth="1"/>
    <col min="2" max="2" width="12" customWidth="1"/>
    <col min="3" max="3" width="38.42578125" customWidth="1"/>
    <col min="4" max="4" width="10" style="29" customWidth="1"/>
    <col min="5" max="5" width="12.42578125" customWidth="1"/>
  </cols>
  <sheetData>
    <row r="1" spans="1:6" x14ac:dyDescent="0.25">
      <c r="A1" t="s">
        <v>650</v>
      </c>
      <c r="B1" t="s">
        <v>190</v>
      </c>
      <c r="C1" t="s">
        <v>46</v>
      </c>
      <c r="D1" s="31" t="s">
        <v>370</v>
      </c>
      <c r="E1" s="1" t="s">
        <v>355</v>
      </c>
      <c r="F1" s="1" t="s">
        <v>760</v>
      </c>
    </row>
    <row r="2" spans="1:6" x14ac:dyDescent="0.25">
      <c r="A2" s="44">
        <v>60.82</v>
      </c>
      <c r="B2" s="1"/>
      <c r="C2" s="1"/>
      <c r="D2" s="53" t="s">
        <v>346</v>
      </c>
      <c r="E2" s="52" t="s">
        <v>369</v>
      </c>
      <c r="F2" s="48" t="s">
        <v>369</v>
      </c>
    </row>
    <row r="3" spans="1:6" x14ac:dyDescent="0.25">
      <c r="A3" s="44"/>
      <c r="B3" s="1"/>
      <c r="C3" s="1"/>
      <c r="D3" s="54"/>
      <c r="E3" s="51"/>
      <c r="F3" s="55"/>
    </row>
    <row r="4" spans="1:6" ht="15.75" x14ac:dyDescent="0.3">
      <c r="B4" s="1"/>
      <c r="C4" s="6" t="s">
        <v>47</v>
      </c>
      <c r="D4" s="26"/>
      <c r="E4" s="45"/>
      <c r="F4" s="1"/>
    </row>
    <row r="5" spans="1:6" ht="57" customHeight="1" x14ac:dyDescent="0.25">
      <c r="B5" s="5" t="s">
        <v>218</v>
      </c>
      <c r="C5" s="5" t="s">
        <v>733</v>
      </c>
      <c r="D5" s="27">
        <v>5.85</v>
      </c>
      <c r="E5" s="34">
        <f>D5*$A$2</f>
        <v>355.79699999999997</v>
      </c>
      <c r="F5" s="34">
        <f>E5/1.1</f>
        <v>323.45181818181811</v>
      </c>
    </row>
    <row r="6" spans="1:6" ht="44.25" customHeight="1" x14ac:dyDescent="0.25">
      <c r="B6" s="5" t="s">
        <v>219</v>
      </c>
      <c r="C6" s="5" t="s">
        <v>52</v>
      </c>
      <c r="D6" s="27">
        <v>4.4000000000000004</v>
      </c>
      <c r="E6" s="34">
        <f t="shared" ref="E6:E19" si="0">D6*$A$2</f>
        <v>267.608</v>
      </c>
      <c r="F6" s="34">
        <f t="shared" ref="F6:F19" si="1">E6/1.1</f>
        <v>243.27999999999997</v>
      </c>
    </row>
    <row r="7" spans="1:6" ht="45.75" customHeight="1" x14ac:dyDescent="0.25">
      <c r="B7" s="5" t="s">
        <v>39</v>
      </c>
      <c r="C7" s="5" t="s">
        <v>51</v>
      </c>
      <c r="D7" s="27">
        <v>3.5</v>
      </c>
      <c r="E7" s="34">
        <f t="shared" si="0"/>
        <v>212.87</v>
      </c>
      <c r="F7" s="34">
        <f t="shared" si="1"/>
        <v>193.5181818181818</v>
      </c>
    </row>
    <row r="8" spans="1:6" ht="51.75" customHeight="1" x14ac:dyDescent="0.25">
      <c r="B8" t="s">
        <v>53</v>
      </c>
      <c r="C8" s="5" t="s">
        <v>206</v>
      </c>
      <c r="D8" s="27">
        <v>3.5</v>
      </c>
      <c r="E8" s="34">
        <f t="shared" si="0"/>
        <v>212.87</v>
      </c>
      <c r="F8" s="34">
        <f t="shared" si="1"/>
        <v>193.5181818181818</v>
      </c>
    </row>
    <row r="9" spans="1:6" ht="55.5" customHeight="1" x14ac:dyDescent="0.25">
      <c r="B9" t="s">
        <v>162</v>
      </c>
      <c r="C9" t="s">
        <v>747</v>
      </c>
      <c r="D9" s="27">
        <v>2.25</v>
      </c>
      <c r="E9" s="34">
        <f t="shared" si="0"/>
        <v>136.845</v>
      </c>
      <c r="F9" s="34">
        <f t="shared" si="1"/>
        <v>124.40454545454544</v>
      </c>
    </row>
    <row r="10" spans="1:6" ht="50.25" customHeight="1" x14ac:dyDescent="0.25">
      <c r="B10" t="s">
        <v>150</v>
      </c>
      <c r="C10" s="5" t="s">
        <v>151</v>
      </c>
      <c r="D10" s="27">
        <v>5.42</v>
      </c>
      <c r="E10" s="34">
        <f t="shared" si="0"/>
        <v>329.64440000000002</v>
      </c>
      <c r="F10" s="34">
        <f t="shared" si="1"/>
        <v>299.67672727272725</v>
      </c>
    </row>
    <row r="11" spans="1:6" ht="60.75" customHeight="1" x14ac:dyDescent="0.25">
      <c r="B11" s="5" t="s">
        <v>235</v>
      </c>
      <c r="C11" s="5" t="s">
        <v>3</v>
      </c>
      <c r="D11" s="27">
        <v>16</v>
      </c>
      <c r="E11" s="34">
        <f t="shared" si="0"/>
        <v>973.12</v>
      </c>
      <c r="F11" s="34">
        <f t="shared" si="1"/>
        <v>884.65454545454543</v>
      </c>
    </row>
    <row r="12" spans="1:6" ht="51.75" customHeight="1" x14ac:dyDescent="0.25">
      <c r="B12" s="10" t="s">
        <v>43</v>
      </c>
      <c r="C12" s="10" t="s">
        <v>458</v>
      </c>
      <c r="D12" s="27">
        <v>4.7</v>
      </c>
      <c r="E12" s="34">
        <f t="shared" si="0"/>
        <v>285.85399999999998</v>
      </c>
      <c r="F12" s="34">
        <f t="shared" si="1"/>
        <v>259.86727272727268</v>
      </c>
    </row>
    <row r="13" spans="1:6" ht="48.75" customHeight="1" x14ac:dyDescent="0.25">
      <c r="B13" s="10" t="s">
        <v>45</v>
      </c>
      <c r="C13" s="10" t="s">
        <v>44</v>
      </c>
      <c r="D13" s="27">
        <v>5.35</v>
      </c>
      <c r="E13" s="34">
        <f t="shared" si="0"/>
        <v>325.387</v>
      </c>
      <c r="F13" s="34">
        <f t="shared" si="1"/>
        <v>295.80636363636359</v>
      </c>
    </row>
    <row r="14" spans="1:6" ht="57" customHeight="1" x14ac:dyDescent="0.25">
      <c r="B14" s="5" t="s">
        <v>77</v>
      </c>
      <c r="C14" s="10" t="s">
        <v>76</v>
      </c>
      <c r="D14" s="27">
        <v>5.25</v>
      </c>
      <c r="E14" s="34">
        <f t="shared" si="0"/>
        <v>319.30500000000001</v>
      </c>
      <c r="F14" s="34">
        <f t="shared" si="1"/>
        <v>290.2772727272727</v>
      </c>
    </row>
    <row r="15" spans="1:6" ht="51.75" customHeight="1" x14ac:dyDescent="0.25">
      <c r="B15" t="s">
        <v>221</v>
      </c>
      <c r="C15" t="s">
        <v>220</v>
      </c>
      <c r="D15" s="27">
        <v>5.58</v>
      </c>
      <c r="E15" s="34">
        <f t="shared" si="0"/>
        <v>339.37560000000002</v>
      </c>
      <c r="F15" s="34">
        <f t="shared" si="1"/>
        <v>308.52327272727274</v>
      </c>
    </row>
    <row r="16" spans="1:6" ht="45.75" customHeight="1" x14ac:dyDescent="0.25">
      <c r="B16" s="5" t="s">
        <v>223</v>
      </c>
      <c r="C16" s="5" t="s">
        <v>222</v>
      </c>
      <c r="D16" s="27">
        <v>5.58</v>
      </c>
      <c r="E16" s="34">
        <f t="shared" si="0"/>
        <v>339.37560000000002</v>
      </c>
      <c r="F16" s="34">
        <f t="shared" si="1"/>
        <v>308.52327272727274</v>
      </c>
    </row>
    <row r="17" spans="2:6" ht="53.25" customHeight="1" x14ac:dyDescent="0.25">
      <c r="B17" s="1" t="s">
        <v>226</v>
      </c>
      <c r="C17" s="1" t="s">
        <v>227</v>
      </c>
      <c r="D17" s="27">
        <v>4</v>
      </c>
      <c r="E17" s="34">
        <f t="shared" si="0"/>
        <v>243.28</v>
      </c>
      <c r="F17" s="34">
        <f t="shared" si="1"/>
        <v>221.16363636363636</v>
      </c>
    </row>
    <row r="18" spans="2:6" ht="53.25" customHeight="1" x14ac:dyDescent="0.25">
      <c r="B18" s="1" t="s">
        <v>270</v>
      </c>
      <c r="C18" s="1" t="s">
        <v>63</v>
      </c>
      <c r="D18" s="27">
        <v>4</v>
      </c>
      <c r="E18" s="34">
        <f t="shared" si="0"/>
        <v>243.28</v>
      </c>
      <c r="F18" s="34">
        <f t="shared" si="1"/>
        <v>221.16363636363636</v>
      </c>
    </row>
    <row r="19" spans="2:6" ht="53.25" customHeight="1" x14ac:dyDescent="0.25">
      <c r="B19" s="1" t="s">
        <v>271</v>
      </c>
      <c r="C19" s="1" t="s">
        <v>228</v>
      </c>
      <c r="D19" s="27">
        <v>9.6999999999999993</v>
      </c>
      <c r="E19" s="34">
        <f t="shared" si="0"/>
        <v>589.95399999999995</v>
      </c>
      <c r="F19" s="34">
        <f t="shared" si="1"/>
        <v>536.32181818181812</v>
      </c>
    </row>
    <row r="20" spans="2:6" x14ac:dyDescent="0.25">
      <c r="B20" s="1"/>
      <c r="C20" s="2"/>
      <c r="D20" s="27"/>
      <c r="E20" s="34"/>
      <c r="F20" s="34"/>
    </row>
  </sheetData>
  <pageMargins left="1.4173228346456694" right="0.23622047244094491" top="0.74803149606299213" bottom="0.74803149606299213" header="0.31496062992125984" footer="0.31496062992125984"/>
  <pageSetup paperSize="9" scale="79" fitToWidth="0" fitToHeight="0" orientation="portrait" horizontalDpi="4294967293" verticalDpi="4294967293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2"/>
  <sheetViews>
    <sheetView topLeftCell="A16" workbookViewId="0">
      <selection activeCell="A18" sqref="A18:XFD23"/>
    </sheetView>
  </sheetViews>
  <sheetFormatPr baseColWidth="10" defaultColWidth="10.7109375" defaultRowHeight="15" x14ac:dyDescent="0.25"/>
  <cols>
    <col min="3" max="3" width="30" customWidth="1"/>
  </cols>
  <sheetData>
    <row r="1" spans="1:8" ht="15.75" x14ac:dyDescent="0.3">
      <c r="A1" s="9" t="s">
        <v>79</v>
      </c>
    </row>
    <row r="2" spans="1:8" ht="15.75" x14ac:dyDescent="0.3">
      <c r="A2" s="9"/>
      <c r="D2" s="48" t="s">
        <v>370</v>
      </c>
      <c r="E2" s="48" t="s">
        <v>355</v>
      </c>
      <c r="F2" s="48" t="s">
        <v>760</v>
      </c>
    </row>
    <row r="3" spans="1:8" ht="19.5" customHeight="1" x14ac:dyDescent="0.25">
      <c r="B3" s="5"/>
      <c r="D3" s="50" t="s">
        <v>346</v>
      </c>
      <c r="E3" s="51" t="s">
        <v>369</v>
      </c>
      <c r="F3" s="48" t="s">
        <v>369</v>
      </c>
    </row>
    <row r="4" spans="1:8" ht="66" customHeight="1" x14ac:dyDescent="0.25">
      <c r="B4" s="5" t="s">
        <v>350</v>
      </c>
      <c r="C4" s="1" t="s">
        <v>351</v>
      </c>
      <c r="D4" s="32">
        <v>41</v>
      </c>
      <c r="E4" s="25">
        <f>D4*Adaptadores!$A$2</f>
        <v>2493.62</v>
      </c>
      <c r="F4">
        <f>E4*1.13</f>
        <v>2817.7905999999998</v>
      </c>
      <c r="G4">
        <v>2450</v>
      </c>
      <c r="H4">
        <f>G4/60</f>
        <v>40.833333333333336</v>
      </c>
    </row>
    <row r="5" spans="1:8" ht="66" customHeight="1" x14ac:dyDescent="0.25">
      <c r="B5" s="5" t="s">
        <v>359</v>
      </c>
      <c r="C5" s="1" t="s">
        <v>358</v>
      </c>
      <c r="D5" s="32">
        <v>8</v>
      </c>
      <c r="E5" s="25">
        <f>D5*Adaptadores!$A$2</f>
        <v>486.56</v>
      </c>
      <c r="F5">
        <f t="shared" ref="F5:F16" si="0">E5*1.13</f>
        <v>549.81279999999992</v>
      </c>
      <c r="H5">
        <f t="shared" ref="H5:H17" si="1">G5/60</f>
        <v>0</v>
      </c>
    </row>
    <row r="6" spans="1:8" ht="66" customHeight="1" x14ac:dyDescent="0.25">
      <c r="B6" s="5" t="s">
        <v>251</v>
      </c>
      <c r="C6" s="5" t="s">
        <v>80</v>
      </c>
      <c r="D6" s="27">
        <v>70</v>
      </c>
      <c r="E6" s="25">
        <f>D6*Adaptadores!$A$2</f>
        <v>4257.3999999999996</v>
      </c>
      <c r="F6">
        <f t="shared" si="0"/>
        <v>4810.8619999999992</v>
      </c>
      <c r="H6">
        <f t="shared" si="1"/>
        <v>0</v>
      </c>
    </row>
    <row r="7" spans="1:8" ht="66" customHeight="1" x14ac:dyDescent="0.25">
      <c r="B7" s="5"/>
      <c r="C7" s="5" t="s">
        <v>387</v>
      </c>
      <c r="D7" s="27">
        <v>93</v>
      </c>
      <c r="E7" s="25">
        <f>D7*Adaptadores!$A$2</f>
        <v>5656.26</v>
      </c>
      <c r="F7">
        <f t="shared" si="0"/>
        <v>6391.5737999999992</v>
      </c>
      <c r="H7">
        <f t="shared" si="1"/>
        <v>0</v>
      </c>
    </row>
    <row r="8" spans="1:8" ht="66" customHeight="1" x14ac:dyDescent="0.25">
      <c r="B8" s="5" t="s">
        <v>252</v>
      </c>
      <c r="C8" s="5" t="s">
        <v>253</v>
      </c>
      <c r="D8" s="27">
        <v>23.8</v>
      </c>
      <c r="E8" s="25">
        <f>D8*Adaptadores!$A$2</f>
        <v>1447.5160000000001</v>
      </c>
      <c r="F8">
        <f t="shared" si="0"/>
        <v>1635.69308</v>
      </c>
      <c r="H8">
        <f t="shared" si="1"/>
        <v>0</v>
      </c>
    </row>
    <row r="9" spans="1:8" ht="66" customHeight="1" x14ac:dyDescent="0.25">
      <c r="B9" s="5" t="s">
        <v>257</v>
      </c>
      <c r="C9" s="5" t="s">
        <v>416</v>
      </c>
      <c r="D9" s="27">
        <v>14.8</v>
      </c>
      <c r="E9" s="25">
        <f>D9*Adaptadores!$A$2</f>
        <v>900.13600000000008</v>
      </c>
      <c r="F9">
        <v>250</v>
      </c>
      <c r="G9">
        <v>890</v>
      </c>
      <c r="H9">
        <f t="shared" si="1"/>
        <v>14.833333333333334</v>
      </c>
    </row>
    <row r="10" spans="1:8" ht="66" customHeight="1" x14ac:dyDescent="0.25">
      <c r="B10" s="5" t="s">
        <v>254</v>
      </c>
      <c r="C10" s="5" t="s">
        <v>81</v>
      </c>
      <c r="D10" s="27">
        <v>6.7</v>
      </c>
      <c r="E10" s="25">
        <f>D10*Adaptadores!$A$2</f>
        <v>407.49400000000003</v>
      </c>
      <c r="F10">
        <f t="shared" si="0"/>
        <v>460.46821999999997</v>
      </c>
      <c r="G10">
        <v>399</v>
      </c>
      <c r="H10">
        <f t="shared" si="1"/>
        <v>6.65</v>
      </c>
    </row>
    <row r="11" spans="1:8" ht="66" customHeight="1" x14ac:dyDescent="0.25">
      <c r="B11" s="5" t="s">
        <v>130</v>
      </c>
      <c r="C11" s="5" t="s">
        <v>26</v>
      </c>
      <c r="D11" s="27">
        <v>61</v>
      </c>
      <c r="E11" s="25">
        <f>D11*Adaptadores!$A$2</f>
        <v>3710.02</v>
      </c>
      <c r="F11">
        <f t="shared" si="0"/>
        <v>4192.3225999999995</v>
      </c>
      <c r="G11">
        <v>3650</v>
      </c>
      <c r="H11">
        <f t="shared" si="1"/>
        <v>60.833333333333336</v>
      </c>
    </row>
    <row r="12" spans="1:8" ht="66" customHeight="1" x14ac:dyDescent="0.25">
      <c r="B12" t="s">
        <v>142</v>
      </c>
      <c r="C12" t="s">
        <v>82</v>
      </c>
      <c r="D12" s="27">
        <v>11.2</v>
      </c>
      <c r="E12" s="25">
        <f>D12*Adaptadores!$A$2</f>
        <v>681.18399999999997</v>
      </c>
      <c r="F12">
        <f t="shared" si="0"/>
        <v>769.73791999999992</v>
      </c>
      <c r="G12">
        <v>670</v>
      </c>
      <c r="H12">
        <f t="shared" si="1"/>
        <v>11.166666666666666</v>
      </c>
    </row>
    <row r="13" spans="1:8" ht="66" customHeight="1" x14ac:dyDescent="0.25">
      <c r="B13" s="1" t="s">
        <v>255</v>
      </c>
      <c r="C13" t="s">
        <v>83</v>
      </c>
      <c r="D13" s="27">
        <v>2.5</v>
      </c>
      <c r="E13" s="25">
        <f>D13*Adaptadores!$A$2</f>
        <v>152.05000000000001</v>
      </c>
      <c r="F13">
        <f t="shared" si="0"/>
        <v>171.81649999999999</v>
      </c>
      <c r="H13">
        <f t="shared" si="1"/>
        <v>0</v>
      </c>
    </row>
    <row r="14" spans="1:8" ht="66" customHeight="1" x14ac:dyDescent="0.25">
      <c r="B14" s="1" t="s">
        <v>256</v>
      </c>
      <c r="C14" t="s">
        <v>84</v>
      </c>
      <c r="D14" s="27">
        <v>2.5</v>
      </c>
      <c r="E14" s="25">
        <f>D14*Adaptadores!$A$2</f>
        <v>152.05000000000001</v>
      </c>
      <c r="F14">
        <f t="shared" si="0"/>
        <v>171.81649999999999</v>
      </c>
      <c r="H14">
        <f t="shared" si="1"/>
        <v>0</v>
      </c>
    </row>
    <row r="15" spans="1:8" ht="66" customHeight="1" x14ac:dyDescent="0.25">
      <c r="B15" s="1" t="s">
        <v>257</v>
      </c>
      <c r="C15" t="s">
        <v>85</v>
      </c>
      <c r="D15" s="27">
        <v>2.5</v>
      </c>
      <c r="E15" s="25">
        <f>D15*Adaptadores!$A$2</f>
        <v>152.05000000000001</v>
      </c>
      <c r="F15">
        <f t="shared" si="0"/>
        <v>171.81649999999999</v>
      </c>
      <c r="H15">
        <f t="shared" si="1"/>
        <v>0</v>
      </c>
    </row>
    <row r="16" spans="1:8" ht="66" customHeight="1" x14ac:dyDescent="0.25">
      <c r="B16" t="s">
        <v>248</v>
      </c>
      <c r="C16" t="s">
        <v>156</v>
      </c>
      <c r="D16" s="27">
        <v>7.2</v>
      </c>
      <c r="E16" s="25">
        <f>D16*Adaptadores!$A$2</f>
        <v>437.904</v>
      </c>
      <c r="F16">
        <f t="shared" si="0"/>
        <v>494.83151999999995</v>
      </c>
      <c r="G16">
        <v>430</v>
      </c>
      <c r="H16">
        <f t="shared" si="1"/>
        <v>7.166666666666667</v>
      </c>
    </row>
    <row r="17" spans="2:8" ht="66" customHeight="1" x14ac:dyDescent="0.25">
      <c r="B17" s="1" t="s">
        <v>400</v>
      </c>
      <c r="C17" s="1" t="s">
        <v>401</v>
      </c>
      <c r="D17" s="27">
        <v>62</v>
      </c>
      <c r="E17" s="25">
        <f>D17*Adaptadores!$A$2</f>
        <v>3770.84</v>
      </c>
      <c r="F17">
        <v>2750</v>
      </c>
      <c r="G17">
        <v>3690</v>
      </c>
      <c r="H17">
        <f t="shared" si="1"/>
        <v>61.5</v>
      </c>
    </row>
    <row r="18" spans="2:8" x14ac:dyDescent="0.25">
      <c r="E18" s="25"/>
    </row>
    <row r="19" spans="2:8" x14ac:dyDescent="0.25">
      <c r="E19" s="25"/>
    </row>
    <row r="20" spans="2:8" x14ac:dyDescent="0.25">
      <c r="E20" s="25"/>
    </row>
    <row r="21" spans="2:8" x14ac:dyDescent="0.25">
      <c r="E21" s="25"/>
    </row>
    <row r="22" spans="2:8" x14ac:dyDescent="0.25">
      <c r="E22" s="2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F84"/>
  <sheetViews>
    <sheetView topLeftCell="A19" zoomScale="85" zoomScaleNormal="85" workbookViewId="0">
      <selection activeCell="E27" sqref="E27"/>
    </sheetView>
  </sheetViews>
  <sheetFormatPr baseColWidth="10" defaultColWidth="10.7109375" defaultRowHeight="15" x14ac:dyDescent="0.25"/>
  <cols>
    <col min="3" max="3" width="32.28515625" customWidth="1"/>
  </cols>
  <sheetData>
    <row r="2" spans="1:6" x14ac:dyDescent="0.25">
      <c r="D2" s="48" t="s">
        <v>370</v>
      </c>
      <c r="E2" s="48" t="s">
        <v>355</v>
      </c>
      <c r="F2" s="48" t="s">
        <v>760</v>
      </c>
    </row>
    <row r="3" spans="1:6" x14ac:dyDescent="0.25">
      <c r="D3" s="48" t="s">
        <v>337</v>
      </c>
      <c r="E3" s="48" t="s">
        <v>369</v>
      </c>
      <c r="F3" s="48" t="s">
        <v>369</v>
      </c>
    </row>
    <row r="4" spans="1:6" ht="15.75" x14ac:dyDescent="0.3">
      <c r="B4" s="11"/>
      <c r="C4" s="6" t="s">
        <v>98</v>
      </c>
    </row>
    <row r="5" spans="1:6" x14ac:dyDescent="0.25">
      <c r="B5" s="11"/>
      <c r="C5" s="11"/>
      <c r="D5" s="1"/>
      <c r="E5" s="1"/>
      <c r="F5" s="1"/>
    </row>
    <row r="6" spans="1:6" ht="58.5" customHeight="1" x14ac:dyDescent="0.25">
      <c r="A6" t="s">
        <v>289</v>
      </c>
      <c r="B6" s="11"/>
      <c r="C6" t="s">
        <v>99</v>
      </c>
      <c r="D6" s="38">
        <v>26</v>
      </c>
      <c r="E6" s="38">
        <f>D6*Adaptadores!$A$2</f>
        <v>1581.32</v>
      </c>
      <c r="F6" s="38">
        <f>E6/1.1</f>
        <v>1437.5636363636361</v>
      </c>
    </row>
    <row r="7" spans="1:6" ht="48.75" customHeight="1" x14ac:dyDescent="0.25">
      <c r="A7" t="s">
        <v>290</v>
      </c>
      <c r="C7" t="s">
        <v>100</v>
      </c>
      <c r="D7" s="38">
        <v>38</v>
      </c>
      <c r="E7" s="38">
        <f>D7*Adaptadores!$A$2</f>
        <v>2311.16</v>
      </c>
      <c r="F7" s="38">
        <f t="shared" ref="F7:F26" si="0">E7/1.1</f>
        <v>2101.054545454545</v>
      </c>
    </row>
    <row r="8" spans="1:6" ht="42" customHeight="1" x14ac:dyDescent="0.25">
      <c r="A8" t="s">
        <v>293</v>
      </c>
      <c r="C8" t="s">
        <v>101</v>
      </c>
      <c r="D8" s="38">
        <v>38</v>
      </c>
      <c r="E8" s="38">
        <f>D8*Adaptadores!$A$2</f>
        <v>2311.16</v>
      </c>
      <c r="F8" s="38">
        <f t="shared" si="0"/>
        <v>2101.054545454545</v>
      </c>
    </row>
    <row r="9" spans="1:6" ht="46.5" customHeight="1" x14ac:dyDescent="0.25">
      <c r="A9" t="s">
        <v>313</v>
      </c>
      <c r="C9" t="s">
        <v>395</v>
      </c>
      <c r="D9" s="38">
        <v>38</v>
      </c>
      <c r="E9" s="38">
        <f>D9*Adaptadores!$A$2</f>
        <v>2311.16</v>
      </c>
      <c r="F9" s="38">
        <f t="shared" si="0"/>
        <v>2101.054545454545</v>
      </c>
    </row>
    <row r="10" spans="1:6" ht="46.5" customHeight="1" x14ac:dyDescent="0.25">
      <c r="A10" t="s">
        <v>292</v>
      </c>
      <c r="C10" t="s">
        <v>102</v>
      </c>
      <c r="D10" s="38">
        <v>6</v>
      </c>
      <c r="E10" s="38">
        <f>D10*Adaptadores!$A$2</f>
        <v>364.92</v>
      </c>
      <c r="F10" s="38">
        <f t="shared" si="0"/>
        <v>331.74545454545455</v>
      </c>
    </row>
    <row r="11" spans="1:6" x14ac:dyDescent="0.25">
      <c r="A11" t="s">
        <v>291</v>
      </c>
      <c r="C11" t="s">
        <v>103</v>
      </c>
      <c r="D11" s="38">
        <v>6</v>
      </c>
      <c r="E11" s="38">
        <f>D11*Adaptadores!$A$2</f>
        <v>364.92</v>
      </c>
      <c r="F11" s="38">
        <f t="shared" si="0"/>
        <v>331.74545454545455</v>
      </c>
    </row>
    <row r="12" spans="1:6" ht="50.25" customHeight="1" x14ac:dyDescent="0.25">
      <c r="A12" t="s">
        <v>294</v>
      </c>
      <c r="C12" t="s">
        <v>104</v>
      </c>
      <c r="D12" s="38">
        <v>9.5</v>
      </c>
      <c r="E12" s="38">
        <f>D12*Adaptadores!$A$2</f>
        <v>577.79</v>
      </c>
      <c r="F12" s="38">
        <f t="shared" si="0"/>
        <v>525.26363636363624</v>
      </c>
    </row>
    <row r="13" spans="1:6" ht="66" customHeight="1" x14ac:dyDescent="0.25">
      <c r="A13" t="s">
        <v>295</v>
      </c>
      <c r="C13" t="s">
        <v>105</v>
      </c>
      <c r="D13" s="38">
        <v>24</v>
      </c>
      <c r="E13" s="38">
        <f>D13*Adaptadores!$A$2</f>
        <v>1459.68</v>
      </c>
      <c r="F13" s="38">
        <f t="shared" si="0"/>
        <v>1326.9818181818182</v>
      </c>
    </row>
    <row r="14" spans="1:6" ht="48.75" customHeight="1" x14ac:dyDescent="0.25">
      <c r="A14" t="s">
        <v>296</v>
      </c>
      <c r="C14" t="s">
        <v>106</v>
      </c>
      <c r="D14" s="38">
        <v>16</v>
      </c>
      <c r="E14" s="38">
        <f>D14*Adaptadores!$A$2</f>
        <v>973.12</v>
      </c>
      <c r="F14" s="38">
        <f t="shared" si="0"/>
        <v>884.65454545454543</v>
      </c>
    </row>
    <row r="15" spans="1:6" x14ac:dyDescent="0.25">
      <c r="A15" t="s">
        <v>297</v>
      </c>
      <c r="C15" t="s">
        <v>107</v>
      </c>
      <c r="D15" s="38">
        <v>11</v>
      </c>
      <c r="E15" s="38">
        <f>D15*Adaptadores!$A$2</f>
        <v>669.02</v>
      </c>
      <c r="F15" s="38">
        <f t="shared" si="0"/>
        <v>608.19999999999993</v>
      </c>
    </row>
    <row r="16" spans="1:6" ht="70.5" customHeight="1" x14ac:dyDescent="0.25">
      <c r="A16" t="s">
        <v>298</v>
      </c>
      <c r="C16" t="s">
        <v>108</v>
      </c>
      <c r="D16" s="38">
        <v>34</v>
      </c>
      <c r="E16" s="38">
        <f>D16*Adaptadores!$A$2</f>
        <v>2067.88</v>
      </c>
      <c r="F16" s="38">
        <f t="shared" si="0"/>
        <v>1879.890909090909</v>
      </c>
    </row>
    <row r="17" spans="1:6" x14ac:dyDescent="0.25">
      <c r="D17" s="38"/>
      <c r="E17" s="38"/>
      <c r="F17" s="38">
        <f t="shared" si="0"/>
        <v>0</v>
      </c>
    </row>
    <row r="18" spans="1:6" ht="44.25" customHeight="1" x14ac:dyDescent="0.25">
      <c r="A18" t="s">
        <v>299</v>
      </c>
      <c r="B18" s="1"/>
      <c r="C18" t="s">
        <v>158</v>
      </c>
      <c r="D18" s="38">
        <v>24</v>
      </c>
      <c r="E18" s="38">
        <f>D18*Adaptadores!$A$2</f>
        <v>1459.68</v>
      </c>
      <c r="F18" s="38">
        <f t="shared" si="0"/>
        <v>1326.9818181818182</v>
      </c>
    </row>
    <row r="19" spans="1:6" ht="51" customHeight="1" x14ac:dyDescent="0.25">
      <c r="A19" t="s">
        <v>394</v>
      </c>
      <c r="B19" s="1"/>
      <c r="C19" t="s">
        <v>314</v>
      </c>
      <c r="D19" s="38">
        <v>19</v>
      </c>
      <c r="E19" s="38">
        <f>D19*Adaptadores!$A$2</f>
        <v>1155.58</v>
      </c>
      <c r="F19" s="38">
        <f t="shared" si="0"/>
        <v>1050.5272727272725</v>
      </c>
    </row>
    <row r="20" spans="1:6" ht="59.25" customHeight="1" x14ac:dyDescent="0.25">
      <c r="A20" t="s">
        <v>301</v>
      </c>
      <c r="C20" t="s">
        <v>300</v>
      </c>
      <c r="D20" s="38"/>
      <c r="E20" s="38">
        <f>D20*Adaptadores!$A$2</f>
        <v>0</v>
      </c>
      <c r="F20" s="38">
        <f t="shared" si="0"/>
        <v>0</v>
      </c>
    </row>
    <row r="21" spans="1:6" ht="48.75" customHeight="1" x14ac:dyDescent="0.25">
      <c r="A21" t="s">
        <v>431</v>
      </c>
      <c r="C21" t="s">
        <v>430</v>
      </c>
      <c r="D21" s="38">
        <v>4.75</v>
      </c>
      <c r="E21" s="38">
        <f>D21*Adaptadores!$A$2</f>
        <v>288.89499999999998</v>
      </c>
      <c r="F21" s="38">
        <f t="shared" si="0"/>
        <v>262.63181818181812</v>
      </c>
    </row>
    <row r="22" spans="1:6" ht="59.25" customHeight="1" x14ac:dyDescent="0.25">
      <c r="A22" t="s">
        <v>443</v>
      </c>
      <c r="C22" s="42" t="s">
        <v>442</v>
      </c>
      <c r="D22">
        <v>19</v>
      </c>
      <c r="E22" s="38">
        <f>D22*Adaptadores!$A$2</f>
        <v>1155.58</v>
      </c>
      <c r="F22" s="38">
        <f t="shared" si="0"/>
        <v>1050.5272727272725</v>
      </c>
    </row>
    <row r="23" spans="1:6" ht="42" customHeight="1" x14ac:dyDescent="0.25">
      <c r="A23" t="s">
        <v>466</v>
      </c>
      <c r="C23" t="s">
        <v>486</v>
      </c>
      <c r="D23">
        <v>5.6</v>
      </c>
      <c r="E23" s="38">
        <f>D23*Adaptadores!$A$2</f>
        <v>340.59199999999998</v>
      </c>
      <c r="F23" s="38">
        <f t="shared" si="0"/>
        <v>309.62909090909085</v>
      </c>
    </row>
    <row r="24" spans="1:6" ht="40.5" customHeight="1" x14ac:dyDescent="0.25">
      <c r="A24" t="s">
        <v>483</v>
      </c>
      <c r="C24" t="s">
        <v>498</v>
      </c>
      <c r="D24">
        <v>160</v>
      </c>
      <c r="E24" s="38">
        <f>D24*Adaptadores!$A$2</f>
        <v>9731.2000000000007</v>
      </c>
      <c r="F24" s="38">
        <f t="shared" si="0"/>
        <v>8846.545454545454</v>
      </c>
    </row>
    <row r="25" spans="1:6" ht="43.5" customHeight="1" x14ac:dyDescent="0.25">
      <c r="A25" t="s">
        <v>497</v>
      </c>
      <c r="C25" t="s">
        <v>484</v>
      </c>
      <c r="D25">
        <v>65</v>
      </c>
      <c r="E25" s="38">
        <f>D25*Adaptadores!$A$2</f>
        <v>3953.3</v>
      </c>
      <c r="F25" s="38">
        <f t="shared" si="0"/>
        <v>3593.909090909091</v>
      </c>
    </row>
    <row r="26" spans="1:6" x14ac:dyDescent="0.25">
      <c r="A26" t="s">
        <v>587</v>
      </c>
      <c r="C26" t="s">
        <v>588</v>
      </c>
      <c r="D26">
        <v>3</v>
      </c>
      <c r="E26" s="38">
        <f>D26*Adaptadores!$A$2</f>
        <v>182.46</v>
      </c>
      <c r="F26" s="38">
        <f t="shared" si="0"/>
        <v>165.87272727272727</v>
      </c>
    </row>
    <row r="27" spans="1:6" x14ac:dyDescent="0.25">
      <c r="E27" s="38"/>
      <c r="F27" s="38"/>
    </row>
    <row r="28" spans="1:6" x14ac:dyDescent="0.25">
      <c r="E28" s="38"/>
      <c r="F28" s="38"/>
    </row>
    <row r="29" spans="1:6" x14ac:dyDescent="0.25">
      <c r="E29" s="38"/>
      <c r="F29" s="38"/>
    </row>
    <row r="30" spans="1:6" x14ac:dyDescent="0.25">
      <c r="E30" s="38"/>
      <c r="F30" s="38"/>
    </row>
    <row r="31" spans="1:6" x14ac:dyDescent="0.25">
      <c r="E31" s="38"/>
      <c r="F31" s="38"/>
    </row>
    <row r="32" spans="1:6" x14ac:dyDescent="0.25">
      <c r="E32" s="38"/>
      <c r="F32" s="38"/>
    </row>
    <row r="33" spans="5:6" x14ac:dyDescent="0.25">
      <c r="E33" s="38"/>
      <c r="F33" s="38"/>
    </row>
    <row r="34" spans="5:6" x14ac:dyDescent="0.25">
      <c r="E34" s="38"/>
      <c r="F34" s="38"/>
    </row>
    <row r="35" spans="5:6" x14ac:dyDescent="0.25">
      <c r="E35" s="38"/>
      <c r="F35" s="38"/>
    </row>
    <row r="36" spans="5:6" x14ac:dyDescent="0.25">
      <c r="E36" s="38"/>
      <c r="F36" s="38"/>
    </row>
    <row r="37" spans="5:6" x14ac:dyDescent="0.25">
      <c r="E37" s="38"/>
      <c r="F37" s="38"/>
    </row>
    <row r="38" spans="5:6" x14ac:dyDescent="0.25">
      <c r="E38" s="38"/>
      <c r="F38" s="38"/>
    </row>
    <row r="39" spans="5:6" x14ac:dyDescent="0.25">
      <c r="E39" s="38"/>
      <c r="F39" s="38"/>
    </row>
    <row r="40" spans="5:6" x14ac:dyDescent="0.25">
      <c r="E40" s="38"/>
      <c r="F40" s="38"/>
    </row>
    <row r="41" spans="5:6" x14ac:dyDescent="0.25">
      <c r="E41" s="38"/>
      <c r="F41" s="38"/>
    </row>
    <row r="42" spans="5:6" x14ac:dyDescent="0.25">
      <c r="E42" s="38"/>
      <c r="F42" s="38"/>
    </row>
    <row r="43" spans="5:6" x14ac:dyDescent="0.25">
      <c r="E43" s="38"/>
      <c r="F43" s="38"/>
    </row>
    <row r="44" spans="5:6" x14ac:dyDescent="0.25">
      <c r="E44" s="38"/>
      <c r="F44" s="38"/>
    </row>
    <row r="45" spans="5:6" x14ac:dyDescent="0.25">
      <c r="E45" s="38"/>
      <c r="F45" s="38"/>
    </row>
    <row r="46" spans="5:6" x14ac:dyDescent="0.25">
      <c r="E46" s="38"/>
      <c r="F46" s="38"/>
    </row>
    <row r="47" spans="5:6" x14ac:dyDescent="0.25">
      <c r="E47" s="38"/>
      <c r="F47" s="38"/>
    </row>
    <row r="48" spans="5:6" x14ac:dyDescent="0.25">
      <c r="E48" s="38"/>
      <c r="F48" s="38"/>
    </row>
    <row r="49" spans="5:6" x14ac:dyDescent="0.25">
      <c r="E49" s="38"/>
      <c r="F49" s="38"/>
    </row>
    <row r="50" spans="5:6" x14ac:dyDescent="0.25">
      <c r="E50" s="38"/>
    </row>
    <row r="51" spans="5:6" x14ac:dyDescent="0.25">
      <c r="E51" s="38"/>
    </row>
    <row r="52" spans="5:6" x14ac:dyDescent="0.25">
      <c r="E52" s="38"/>
    </row>
    <row r="53" spans="5:6" x14ac:dyDescent="0.25">
      <c r="E53" s="38"/>
    </row>
    <row r="54" spans="5:6" x14ac:dyDescent="0.25">
      <c r="E54" s="38"/>
    </row>
    <row r="55" spans="5:6" x14ac:dyDescent="0.25">
      <c r="E55" s="38"/>
    </row>
    <row r="56" spans="5:6" x14ac:dyDescent="0.25">
      <c r="E56" s="38"/>
    </row>
    <row r="57" spans="5:6" x14ac:dyDescent="0.25">
      <c r="E57" s="38"/>
    </row>
    <row r="58" spans="5:6" x14ac:dyDescent="0.25">
      <c r="E58" s="38"/>
    </row>
    <row r="59" spans="5:6" x14ac:dyDescent="0.25">
      <c r="E59" s="38"/>
    </row>
    <row r="60" spans="5:6" x14ac:dyDescent="0.25">
      <c r="E60" s="38"/>
    </row>
    <row r="61" spans="5:6" x14ac:dyDescent="0.25">
      <c r="E61" s="38"/>
    </row>
    <row r="62" spans="5:6" x14ac:dyDescent="0.25">
      <c r="E62" s="38"/>
    </row>
    <row r="63" spans="5:6" x14ac:dyDescent="0.25">
      <c r="E63" s="38"/>
    </row>
    <row r="64" spans="5:6" x14ac:dyDescent="0.25">
      <c r="E64" s="38"/>
    </row>
    <row r="65" spans="5:5" x14ac:dyDescent="0.25">
      <c r="E65" s="38"/>
    </row>
    <row r="66" spans="5:5" x14ac:dyDescent="0.25">
      <c r="E66" s="38"/>
    </row>
    <row r="67" spans="5:5" x14ac:dyDescent="0.25">
      <c r="E67" s="38"/>
    </row>
    <row r="68" spans="5:5" x14ac:dyDescent="0.25">
      <c r="E68" s="38"/>
    </row>
    <row r="69" spans="5:5" x14ac:dyDescent="0.25">
      <c r="E69" s="38"/>
    </row>
    <row r="70" spans="5:5" x14ac:dyDescent="0.25">
      <c r="E70" s="38"/>
    </row>
    <row r="71" spans="5:5" x14ac:dyDescent="0.25">
      <c r="E71" s="38"/>
    </row>
    <row r="72" spans="5:5" x14ac:dyDescent="0.25">
      <c r="E72" s="38"/>
    </row>
    <row r="73" spans="5:5" x14ac:dyDescent="0.25">
      <c r="E73" s="38"/>
    </row>
    <row r="74" spans="5:5" x14ac:dyDescent="0.25">
      <c r="E74" s="38"/>
    </row>
    <row r="75" spans="5:5" x14ac:dyDescent="0.25">
      <c r="E75" s="38"/>
    </row>
    <row r="76" spans="5:5" x14ac:dyDescent="0.25">
      <c r="E76" s="38"/>
    </row>
    <row r="77" spans="5:5" x14ac:dyDescent="0.25">
      <c r="E77" s="38"/>
    </row>
    <row r="78" spans="5:5" x14ac:dyDescent="0.25">
      <c r="E78" s="38"/>
    </row>
    <row r="79" spans="5:5" x14ac:dyDescent="0.25">
      <c r="E79" s="38"/>
    </row>
    <row r="80" spans="5:5" x14ac:dyDescent="0.25">
      <c r="E80" s="38"/>
    </row>
    <row r="81" spans="5:5" x14ac:dyDescent="0.25">
      <c r="E81" s="38"/>
    </row>
    <row r="82" spans="5:5" x14ac:dyDescent="0.25">
      <c r="E82" s="38"/>
    </row>
    <row r="83" spans="5:5" x14ac:dyDescent="0.25">
      <c r="E83" s="38"/>
    </row>
    <row r="84" spans="5:5" x14ac:dyDescent="0.25">
      <c r="E84" s="38"/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0"/>
  <sheetViews>
    <sheetView workbookViewId="0">
      <selection activeCell="H1" sqref="H1:H1048576"/>
    </sheetView>
  </sheetViews>
  <sheetFormatPr baseColWidth="10" defaultColWidth="10.7109375" defaultRowHeight="15" x14ac:dyDescent="0.25"/>
  <cols>
    <col min="1" max="1" width="14.140625" customWidth="1"/>
    <col min="3" max="3" width="29.7109375" customWidth="1"/>
    <col min="4" max="4" width="10.42578125" customWidth="1"/>
    <col min="5" max="5" width="8.85546875" customWidth="1"/>
  </cols>
  <sheetData>
    <row r="1" spans="1:6" ht="18.75" x14ac:dyDescent="0.4">
      <c r="A1" s="12" t="s">
        <v>354</v>
      </c>
    </row>
    <row r="2" spans="1:6" ht="18.75" x14ac:dyDescent="0.4">
      <c r="A2" s="12"/>
      <c r="D2" s="48" t="s">
        <v>370</v>
      </c>
      <c r="E2" s="48" t="s">
        <v>355</v>
      </c>
      <c r="F2" s="48" t="s">
        <v>760</v>
      </c>
    </row>
    <row r="3" spans="1:6" ht="18.75" x14ac:dyDescent="0.4">
      <c r="A3" s="12"/>
      <c r="D3" s="48" t="s">
        <v>346</v>
      </c>
      <c r="E3" s="48" t="s">
        <v>369</v>
      </c>
      <c r="F3" s="48" t="s">
        <v>369</v>
      </c>
    </row>
    <row r="4" spans="1:6" x14ac:dyDescent="0.25">
      <c r="D4" s="1"/>
      <c r="E4" s="1"/>
      <c r="F4" s="1"/>
    </row>
    <row r="5" spans="1:6" ht="67.5" customHeight="1" x14ac:dyDescent="0.25">
      <c r="B5" s="1" t="s">
        <v>215</v>
      </c>
      <c r="C5" t="s">
        <v>367</v>
      </c>
      <c r="D5" s="27">
        <v>17.100000000000001</v>
      </c>
      <c r="E5" s="25">
        <f>D5*60</f>
        <v>1026</v>
      </c>
      <c r="F5">
        <f>E5*1.13</f>
        <v>1159.3799999999999</v>
      </c>
    </row>
    <row r="6" spans="1:6" x14ac:dyDescent="0.25">
      <c r="B6" s="1"/>
      <c r="D6" s="27"/>
      <c r="E6" s="25"/>
    </row>
    <row r="7" spans="1:6" ht="55.5" customHeight="1" x14ac:dyDescent="0.25">
      <c r="B7" s="1" t="s">
        <v>267</v>
      </c>
      <c r="C7" s="1" t="s">
        <v>233</v>
      </c>
      <c r="D7" s="27">
        <v>34</v>
      </c>
      <c r="E7" s="25">
        <f t="shared" ref="E7:E47" si="0">D7*60</f>
        <v>2040</v>
      </c>
      <c r="F7">
        <f t="shared" ref="F7:F46" si="1">E7*1.13</f>
        <v>2305.1999999999998</v>
      </c>
    </row>
    <row r="8" spans="1:6" ht="55.5" customHeight="1" x14ac:dyDescent="0.25">
      <c r="B8" s="1" t="s">
        <v>315</v>
      </c>
      <c r="C8" s="1" t="s">
        <v>316</v>
      </c>
      <c r="D8" s="27">
        <v>37</v>
      </c>
      <c r="E8" s="25">
        <f t="shared" si="0"/>
        <v>2220</v>
      </c>
      <c r="F8">
        <f t="shared" si="1"/>
        <v>2508.6</v>
      </c>
    </row>
    <row r="9" spans="1:6" ht="57" customHeight="1" x14ac:dyDescent="0.25">
      <c r="B9" s="1" t="s">
        <v>266</v>
      </c>
      <c r="C9" s="1" t="s">
        <v>234</v>
      </c>
      <c r="D9" s="27">
        <v>50</v>
      </c>
      <c r="E9" s="25">
        <f t="shared" si="0"/>
        <v>3000</v>
      </c>
      <c r="F9">
        <f t="shared" si="1"/>
        <v>3389.9999999999995</v>
      </c>
    </row>
    <row r="10" spans="1:6" ht="55.5" customHeight="1" x14ac:dyDescent="0.25">
      <c r="B10" s="1" t="s">
        <v>320</v>
      </c>
      <c r="C10" s="1" t="s">
        <v>317</v>
      </c>
      <c r="D10" s="27">
        <v>66</v>
      </c>
      <c r="E10" s="25">
        <f t="shared" si="0"/>
        <v>3960</v>
      </c>
      <c r="F10">
        <f t="shared" si="1"/>
        <v>4474.7999999999993</v>
      </c>
    </row>
    <row r="11" spans="1:6" ht="55.5" customHeight="1" x14ac:dyDescent="0.25">
      <c r="B11" s="1" t="s">
        <v>321</v>
      </c>
      <c r="C11" s="1" t="s">
        <v>318</v>
      </c>
      <c r="D11" s="27">
        <v>139</v>
      </c>
      <c r="E11" s="25">
        <f t="shared" si="0"/>
        <v>8340</v>
      </c>
      <c r="F11">
        <f t="shared" si="1"/>
        <v>9424.1999999999989</v>
      </c>
    </row>
    <row r="12" spans="1:6" ht="55.5" customHeight="1" x14ac:dyDescent="0.25">
      <c r="B12" s="1" t="s">
        <v>393</v>
      </c>
      <c r="C12" s="1" t="s">
        <v>319</v>
      </c>
      <c r="D12" s="27">
        <v>254</v>
      </c>
      <c r="E12" s="25">
        <f t="shared" si="0"/>
        <v>15240</v>
      </c>
      <c r="F12">
        <f t="shared" si="1"/>
        <v>17221.199999999997</v>
      </c>
    </row>
    <row r="13" spans="1:6" ht="55.5" customHeight="1" x14ac:dyDescent="0.25">
      <c r="B13" s="1" t="s">
        <v>759</v>
      </c>
      <c r="C13" s="1" t="s">
        <v>410</v>
      </c>
      <c r="D13" s="27">
        <v>93</v>
      </c>
      <c r="E13" s="25">
        <f t="shared" si="0"/>
        <v>5580</v>
      </c>
    </row>
    <row r="14" spans="1:6" ht="61.5" customHeight="1" x14ac:dyDescent="0.25">
      <c r="B14" s="3" t="s">
        <v>264</v>
      </c>
      <c r="C14" s="3" t="s">
        <v>91</v>
      </c>
      <c r="D14" s="27">
        <v>350</v>
      </c>
      <c r="E14" s="25">
        <f t="shared" si="0"/>
        <v>21000</v>
      </c>
      <c r="F14">
        <f t="shared" si="1"/>
        <v>23729.999999999996</v>
      </c>
    </row>
    <row r="15" spans="1:6" ht="57.75" customHeight="1" x14ac:dyDescent="0.25">
      <c r="B15" s="1" t="s">
        <v>402</v>
      </c>
      <c r="C15" t="s">
        <v>213</v>
      </c>
      <c r="D15" s="27">
        <v>19</v>
      </c>
      <c r="E15" s="25">
        <f t="shared" si="0"/>
        <v>1140</v>
      </c>
      <c r="F15">
        <f t="shared" si="1"/>
        <v>1288.1999999999998</v>
      </c>
    </row>
    <row r="16" spans="1:6" ht="66.75" customHeight="1" x14ac:dyDescent="0.25">
      <c r="B16" s="1" t="s">
        <v>268</v>
      </c>
      <c r="C16" t="s">
        <v>93</v>
      </c>
      <c r="D16" s="27">
        <v>66</v>
      </c>
      <c r="E16" s="25">
        <f t="shared" si="0"/>
        <v>3960</v>
      </c>
      <c r="F16">
        <f t="shared" si="1"/>
        <v>4474.7999999999993</v>
      </c>
    </row>
    <row r="17" spans="2:6" ht="50.25" customHeight="1" x14ac:dyDescent="0.25">
      <c r="B17" s="3" t="s">
        <v>138</v>
      </c>
      <c r="C17" s="3" t="s">
        <v>86</v>
      </c>
      <c r="D17" s="27">
        <v>99</v>
      </c>
      <c r="E17" s="25">
        <f t="shared" si="0"/>
        <v>5940</v>
      </c>
      <c r="F17">
        <f t="shared" si="1"/>
        <v>6712.2</v>
      </c>
    </row>
    <row r="18" spans="2:6" ht="63" customHeight="1" x14ac:dyDescent="0.25">
      <c r="B18" s="33"/>
      <c r="C18" s="3" t="s">
        <v>87</v>
      </c>
      <c r="D18" s="27">
        <v>60</v>
      </c>
      <c r="E18" s="25">
        <f t="shared" si="0"/>
        <v>3600</v>
      </c>
      <c r="F18">
        <f t="shared" si="1"/>
        <v>4067.9999999999995</v>
      </c>
    </row>
    <row r="19" spans="2:6" ht="61.5" customHeight="1" x14ac:dyDescent="0.25">
      <c r="B19" t="s">
        <v>265</v>
      </c>
      <c r="C19" t="s">
        <v>92</v>
      </c>
      <c r="D19" s="27">
        <v>124</v>
      </c>
      <c r="E19" s="25">
        <f t="shared" si="0"/>
        <v>7440</v>
      </c>
      <c r="F19">
        <f t="shared" si="1"/>
        <v>8407.1999999999989</v>
      </c>
    </row>
    <row r="20" spans="2:6" ht="55.5" customHeight="1" x14ac:dyDescent="0.25">
      <c r="B20" s="5" t="s">
        <v>250</v>
      </c>
      <c r="C20" s="5" t="s">
        <v>65</v>
      </c>
      <c r="D20" s="27">
        <v>61</v>
      </c>
      <c r="E20" s="25">
        <f t="shared" si="0"/>
        <v>3660</v>
      </c>
      <c r="F20">
        <f t="shared" si="1"/>
        <v>4135.7999999999993</v>
      </c>
    </row>
    <row r="21" spans="2:6" ht="51.75" customHeight="1" x14ac:dyDescent="0.25">
      <c r="B21" t="s">
        <v>71</v>
      </c>
      <c r="C21" t="s">
        <v>70</v>
      </c>
      <c r="D21" s="27">
        <v>16.2</v>
      </c>
      <c r="E21" s="25">
        <f t="shared" si="0"/>
        <v>972</v>
      </c>
      <c r="F21">
        <f t="shared" si="1"/>
        <v>1098.3599999999999</v>
      </c>
    </row>
    <row r="22" spans="2:6" ht="43.5" customHeight="1" x14ac:dyDescent="0.25">
      <c r="B22" t="s">
        <v>145</v>
      </c>
      <c r="C22" t="s">
        <v>70</v>
      </c>
      <c r="D22" s="27">
        <v>42</v>
      </c>
      <c r="E22" s="25">
        <f t="shared" si="0"/>
        <v>2520</v>
      </c>
      <c r="F22">
        <f t="shared" si="1"/>
        <v>2847.6</v>
      </c>
    </row>
    <row r="23" spans="2:6" ht="50.25" customHeight="1" x14ac:dyDescent="0.25">
      <c r="B23" t="s">
        <v>160</v>
      </c>
      <c r="C23" t="s">
        <v>159</v>
      </c>
      <c r="D23" s="27">
        <v>65</v>
      </c>
      <c r="E23" s="25">
        <f t="shared" si="0"/>
        <v>3900</v>
      </c>
      <c r="F23">
        <f t="shared" si="1"/>
        <v>4407</v>
      </c>
    </row>
    <row r="24" spans="2:6" ht="60.75" customHeight="1" x14ac:dyDescent="0.25">
      <c r="B24" s="5" t="s">
        <v>34</v>
      </c>
      <c r="C24" s="5" t="s">
        <v>33</v>
      </c>
      <c r="D24" s="27">
        <v>12.5</v>
      </c>
      <c r="E24" s="25">
        <f t="shared" si="0"/>
        <v>750</v>
      </c>
      <c r="F24">
        <f t="shared" si="1"/>
        <v>847.49999999999989</v>
      </c>
    </row>
    <row r="25" spans="2:6" ht="60.75" customHeight="1" x14ac:dyDescent="0.25">
      <c r="B25" s="5" t="s">
        <v>330</v>
      </c>
      <c r="C25" s="5" t="s">
        <v>35</v>
      </c>
      <c r="D25" s="27">
        <v>15.85</v>
      </c>
      <c r="E25" s="25">
        <f t="shared" si="0"/>
        <v>951</v>
      </c>
      <c r="F25">
        <f t="shared" si="1"/>
        <v>1074.6299999999999</v>
      </c>
    </row>
    <row r="26" spans="2:6" ht="60.75" customHeight="1" x14ac:dyDescent="0.25">
      <c r="B26" s="5" t="s">
        <v>37</v>
      </c>
      <c r="C26" s="5" t="s">
        <v>36</v>
      </c>
      <c r="D26" s="27">
        <v>10.85</v>
      </c>
      <c r="E26" s="25">
        <f t="shared" si="0"/>
        <v>651</v>
      </c>
      <c r="F26">
        <f t="shared" si="1"/>
        <v>735.62999999999988</v>
      </c>
    </row>
    <row r="27" spans="2:6" ht="60.75" customHeight="1" x14ac:dyDescent="0.25">
      <c r="B27" s="5" t="s">
        <v>328</v>
      </c>
      <c r="C27" s="1" t="s">
        <v>329</v>
      </c>
      <c r="D27" s="27">
        <v>19.2</v>
      </c>
      <c r="E27" s="25">
        <f t="shared" si="0"/>
        <v>1152</v>
      </c>
      <c r="F27">
        <f t="shared" si="1"/>
        <v>1301.7599999999998</v>
      </c>
    </row>
    <row r="28" spans="2:6" ht="60.75" customHeight="1" x14ac:dyDescent="0.25">
      <c r="B28" s="5" t="s">
        <v>388</v>
      </c>
      <c r="C28" s="1" t="s">
        <v>341</v>
      </c>
      <c r="D28" s="28">
        <v>16.358000000000001</v>
      </c>
      <c r="E28" s="25">
        <f t="shared" si="0"/>
        <v>981.48</v>
      </c>
      <c r="F28">
        <f t="shared" si="1"/>
        <v>1109.0724</v>
      </c>
    </row>
    <row r="29" spans="2:6" ht="60.75" customHeight="1" x14ac:dyDescent="0.25">
      <c r="B29" s="5" t="s">
        <v>389</v>
      </c>
      <c r="C29" s="1" t="s">
        <v>342</v>
      </c>
      <c r="D29" s="28">
        <v>24.15</v>
      </c>
      <c r="E29" s="25">
        <f t="shared" si="0"/>
        <v>1449</v>
      </c>
      <c r="F29">
        <f t="shared" si="1"/>
        <v>1637.37</v>
      </c>
    </row>
    <row r="30" spans="2:6" ht="60.75" customHeight="1" x14ac:dyDescent="0.25">
      <c r="B30" s="5" t="s">
        <v>312</v>
      </c>
      <c r="C30" s="1" t="s">
        <v>311</v>
      </c>
      <c r="D30" s="27">
        <v>9.6999999999999993</v>
      </c>
      <c r="E30" s="25">
        <f t="shared" si="0"/>
        <v>582</v>
      </c>
      <c r="F30">
        <f t="shared" si="1"/>
        <v>657.66</v>
      </c>
    </row>
    <row r="31" spans="2:6" ht="52.5" customHeight="1" x14ac:dyDescent="0.25">
      <c r="B31" s="10" t="s">
        <v>29</v>
      </c>
      <c r="C31" s="10" t="s">
        <v>28</v>
      </c>
      <c r="D31" s="27">
        <v>8.15</v>
      </c>
      <c r="E31" s="25">
        <f t="shared" si="0"/>
        <v>489</v>
      </c>
      <c r="F31">
        <f t="shared" si="1"/>
        <v>552.56999999999994</v>
      </c>
    </row>
    <row r="32" spans="2:6" ht="52.5" customHeight="1" x14ac:dyDescent="0.25">
      <c r="B32" t="s">
        <v>27</v>
      </c>
      <c r="C32" s="10" t="s">
        <v>232</v>
      </c>
      <c r="D32" s="27">
        <v>11.2</v>
      </c>
      <c r="E32" s="25">
        <f t="shared" si="0"/>
        <v>672</v>
      </c>
      <c r="F32">
        <f t="shared" si="1"/>
        <v>759.3599999999999</v>
      </c>
    </row>
    <row r="33" spans="2:8" ht="52.5" customHeight="1" x14ac:dyDescent="0.25">
      <c r="B33" s="5" t="s">
        <v>31</v>
      </c>
      <c r="C33" s="10" t="s">
        <v>30</v>
      </c>
      <c r="D33" s="27">
        <v>14.5</v>
      </c>
      <c r="E33" s="25">
        <f t="shared" si="0"/>
        <v>870</v>
      </c>
      <c r="F33">
        <f t="shared" si="1"/>
        <v>983.09999999999991</v>
      </c>
    </row>
    <row r="34" spans="2:8" ht="64.5" customHeight="1" x14ac:dyDescent="0.25">
      <c r="B34" s="5" t="s">
        <v>163</v>
      </c>
      <c r="C34" s="5" t="s">
        <v>69</v>
      </c>
      <c r="D34" s="27">
        <v>5</v>
      </c>
      <c r="E34" s="25">
        <f t="shared" si="0"/>
        <v>300</v>
      </c>
      <c r="F34">
        <f t="shared" si="1"/>
        <v>338.99999999999994</v>
      </c>
    </row>
    <row r="35" spans="2:8" s="13" customFormat="1" ht="55.5" customHeight="1" x14ac:dyDescent="0.25">
      <c r="B35" t="s">
        <v>67</v>
      </c>
      <c r="C35" t="s">
        <v>66</v>
      </c>
      <c r="D35" s="27">
        <v>18</v>
      </c>
      <c r="E35" s="25">
        <f t="shared" si="0"/>
        <v>1080</v>
      </c>
      <c r="F35">
        <f t="shared" si="1"/>
        <v>1220.3999999999999</v>
      </c>
      <c r="H35"/>
    </row>
    <row r="36" spans="2:8" ht="55.5" customHeight="1" x14ac:dyDescent="0.25">
      <c r="B36" t="s">
        <v>95</v>
      </c>
      <c r="C36" t="s">
        <v>94</v>
      </c>
      <c r="D36" s="27">
        <v>29</v>
      </c>
      <c r="E36" s="25">
        <f t="shared" si="0"/>
        <v>1740</v>
      </c>
      <c r="F36">
        <f t="shared" si="1"/>
        <v>1966.1999999999998</v>
      </c>
    </row>
    <row r="37" spans="2:8" ht="36" customHeight="1" x14ac:dyDescent="0.25">
      <c r="B37" s="1"/>
      <c r="C37" t="s">
        <v>96</v>
      </c>
      <c r="D37" s="27"/>
      <c r="E37" s="25">
        <f t="shared" si="0"/>
        <v>0</v>
      </c>
      <c r="F37">
        <f t="shared" si="1"/>
        <v>0</v>
      </c>
    </row>
    <row r="38" spans="2:8" ht="60.75" customHeight="1" x14ac:dyDescent="0.25">
      <c r="B38" t="s">
        <v>141</v>
      </c>
      <c r="C38" t="s">
        <v>269</v>
      </c>
      <c r="D38" s="27">
        <v>23</v>
      </c>
      <c r="E38" s="25">
        <f t="shared" si="0"/>
        <v>1380</v>
      </c>
      <c r="F38">
        <f t="shared" si="1"/>
        <v>1559.3999999999999</v>
      </c>
    </row>
    <row r="39" spans="2:8" ht="64.5" customHeight="1" x14ac:dyDescent="0.25">
      <c r="B39" s="16" t="s">
        <v>211</v>
      </c>
      <c r="C39" s="5" t="s">
        <v>88</v>
      </c>
      <c r="D39" s="27">
        <v>32</v>
      </c>
      <c r="E39" s="25">
        <f t="shared" si="0"/>
        <v>1920</v>
      </c>
      <c r="F39">
        <f t="shared" si="1"/>
        <v>2169.6</v>
      </c>
    </row>
    <row r="40" spans="2:8" ht="54" customHeight="1" x14ac:dyDescent="0.25">
      <c r="B40" s="17" t="s">
        <v>455</v>
      </c>
      <c r="C40" s="5" t="s">
        <v>89</v>
      </c>
      <c r="D40" s="27">
        <v>39.35</v>
      </c>
      <c r="E40" s="25">
        <f t="shared" si="0"/>
        <v>2361</v>
      </c>
      <c r="F40">
        <f t="shared" si="1"/>
        <v>2667.93</v>
      </c>
    </row>
    <row r="41" spans="2:8" ht="54" customHeight="1" x14ac:dyDescent="0.25">
      <c r="B41" s="17" t="s">
        <v>90</v>
      </c>
      <c r="C41" s="1" t="s">
        <v>340</v>
      </c>
      <c r="D41" s="28">
        <v>15</v>
      </c>
      <c r="E41" s="25">
        <f t="shared" si="0"/>
        <v>900</v>
      </c>
      <c r="F41">
        <f t="shared" si="1"/>
        <v>1016.9999999999999</v>
      </c>
    </row>
    <row r="42" spans="2:8" ht="55.5" customHeight="1" x14ac:dyDescent="0.25">
      <c r="B42" s="5" t="s">
        <v>67</v>
      </c>
      <c r="C42" s="5" t="s">
        <v>66</v>
      </c>
      <c r="D42" s="27">
        <v>17</v>
      </c>
      <c r="E42" s="25">
        <f t="shared" si="0"/>
        <v>1020</v>
      </c>
      <c r="F42">
        <f t="shared" si="1"/>
        <v>1152.5999999999999</v>
      </c>
    </row>
    <row r="43" spans="2:8" ht="57" customHeight="1" x14ac:dyDescent="0.25">
      <c r="B43" s="1" t="s">
        <v>210</v>
      </c>
      <c r="C43" s="1" t="s">
        <v>64</v>
      </c>
      <c r="D43" s="27">
        <v>10.7</v>
      </c>
      <c r="E43" s="25">
        <f t="shared" si="0"/>
        <v>642</v>
      </c>
      <c r="F43">
        <f t="shared" si="1"/>
        <v>725.45999999999992</v>
      </c>
    </row>
    <row r="44" spans="2:8" x14ac:dyDescent="0.25">
      <c r="E44" s="25">
        <f t="shared" si="0"/>
        <v>0</v>
      </c>
      <c r="F44">
        <f t="shared" si="1"/>
        <v>0</v>
      </c>
    </row>
    <row r="45" spans="2:8" ht="67.5" customHeight="1" x14ac:dyDescent="0.25">
      <c r="B45" s="1" t="s">
        <v>139</v>
      </c>
      <c r="C45" s="1" t="s">
        <v>398</v>
      </c>
      <c r="D45" s="27">
        <v>24</v>
      </c>
      <c r="E45" s="25">
        <f t="shared" si="0"/>
        <v>1440</v>
      </c>
      <c r="F45">
        <f t="shared" si="1"/>
        <v>1627.1999999999998</v>
      </c>
    </row>
    <row r="46" spans="2:8" ht="59.25" customHeight="1" x14ac:dyDescent="0.25">
      <c r="B46" t="s">
        <v>457</v>
      </c>
      <c r="C46" s="43" t="s">
        <v>456</v>
      </c>
      <c r="D46" s="27">
        <v>22</v>
      </c>
      <c r="E46" s="25">
        <f t="shared" si="0"/>
        <v>1320</v>
      </c>
      <c r="F46">
        <f t="shared" si="1"/>
        <v>1491.6</v>
      </c>
    </row>
    <row r="47" spans="2:8" x14ac:dyDescent="0.25">
      <c r="B47" t="s">
        <v>662</v>
      </c>
      <c r="D47">
        <v>47</v>
      </c>
      <c r="E47" s="25">
        <f t="shared" si="0"/>
        <v>2820</v>
      </c>
    </row>
    <row r="48" spans="2:8" x14ac:dyDescent="0.25">
      <c r="E48" s="25"/>
    </row>
    <row r="49" spans="5:5" x14ac:dyDescent="0.25">
      <c r="E49" s="25"/>
    </row>
    <row r="50" spans="5:5" x14ac:dyDescent="0.25">
      <c r="E50" s="25"/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H140"/>
  <sheetViews>
    <sheetView topLeftCell="A110" zoomScale="85" zoomScaleNormal="85" workbookViewId="0">
      <selection activeCell="G114" sqref="G114:H135"/>
    </sheetView>
  </sheetViews>
  <sheetFormatPr baseColWidth="10" defaultColWidth="10.7109375" defaultRowHeight="15" x14ac:dyDescent="0.25"/>
  <cols>
    <col min="2" max="2" width="14.85546875" customWidth="1"/>
    <col min="3" max="3" width="49.42578125" customWidth="1"/>
    <col min="5" max="5" width="10.42578125" customWidth="1"/>
    <col min="6" max="6" width="11.85546875" customWidth="1"/>
  </cols>
  <sheetData>
    <row r="2" spans="2:8" x14ac:dyDescent="0.25">
      <c r="D2" s="48" t="s">
        <v>370</v>
      </c>
      <c r="E2" s="48" t="s">
        <v>355</v>
      </c>
      <c r="F2" s="48" t="s">
        <v>760</v>
      </c>
    </row>
    <row r="3" spans="2:8" x14ac:dyDescent="0.25">
      <c r="D3" s="48" t="s">
        <v>346</v>
      </c>
      <c r="E3" s="48" t="s">
        <v>369</v>
      </c>
      <c r="F3" s="48" t="s">
        <v>369</v>
      </c>
      <c r="G3" s="1" t="s">
        <v>369</v>
      </c>
    </row>
    <row r="4" spans="2:8" ht="18.75" x14ac:dyDescent="0.4">
      <c r="B4" s="1"/>
      <c r="C4" s="12" t="s">
        <v>157</v>
      </c>
      <c r="D4" s="14"/>
    </row>
    <row r="5" spans="2:8" x14ac:dyDescent="0.25">
      <c r="B5" t="s">
        <v>191</v>
      </c>
      <c r="C5" t="s">
        <v>117</v>
      </c>
      <c r="D5" s="14">
        <v>4</v>
      </c>
      <c r="E5" s="38">
        <f>D5*Adaptadores!$A$2</f>
        <v>243.28</v>
      </c>
      <c r="F5" s="38">
        <f>E5/1.1</f>
        <v>221.16363636363636</v>
      </c>
      <c r="G5" s="38"/>
      <c r="H5" s="38"/>
    </row>
    <row r="6" spans="2:8" x14ac:dyDescent="0.25">
      <c r="B6" t="s">
        <v>192</v>
      </c>
      <c r="C6" t="s">
        <v>118</v>
      </c>
      <c r="D6" s="14">
        <v>2.4</v>
      </c>
      <c r="E6" s="38">
        <f>D6*Adaptadores!$A$2</f>
        <v>145.96799999999999</v>
      </c>
      <c r="F6" s="38">
        <f t="shared" ref="F6:F61" si="0">E6/1.1</f>
        <v>132.69818181818181</v>
      </c>
      <c r="G6" s="38"/>
      <c r="H6" s="38"/>
    </row>
    <row r="7" spans="2:8" x14ac:dyDescent="0.25">
      <c r="B7" t="s">
        <v>193</v>
      </c>
      <c r="C7" t="s">
        <v>203</v>
      </c>
      <c r="D7" s="14">
        <v>12.25</v>
      </c>
      <c r="E7" s="38">
        <f>D7*Adaptadores!$A$2</f>
        <v>745.04499999999996</v>
      </c>
      <c r="F7" s="38">
        <f t="shared" si="0"/>
        <v>677.31363636363631</v>
      </c>
      <c r="G7" s="38"/>
      <c r="H7" s="38"/>
    </row>
    <row r="8" spans="2:8" x14ac:dyDescent="0.25">
      <c r="B8" t="s">
        <v>194</v>
      </c>
      <c r="C8" t="s">
        <v>119</v>
      </c>
      <c r="D8" s="14">
        <v>13.2</v>
      </c>
      <c r="E8" s="38">
        <f>D8*Adaptadores!$A$2</f>
        <v>802.82399999999996</v>
      </c>
      <c r="F8" s="38">
        <f t="shared" si="0"/>
        <v>729.83999999999992</v>
      </c>
      <c r="G8" s="38"/>
      <c r="H8" s="38"/>
    </row>
    <row r="9" spans="2:8" x14ac:dyDescent="0.25">
      <c r="B9" t="s">
        <v>195</v>
      </c>
      <c r="C9" t="s">
        <v>761</v>
      </c>
      <c r="D9" s="14">
        <v>32.5</v>
      </c>
      <c r="E9" s="38">
        <f>D9*Adaptadores!$A$2</f>
        <v>1976.65</v>
      </c>
      <c r="F9" s="38">
        <f t="shared" si="0"/>
        <v>1796.9545454545455</v>
      </c>
      <c r="G9" s="38"/>
      <c r="H9" s="38"/>
    </row>
    <row r="10" spans="2:8" x14ac:dyDescent="0.25">
      <c r="B10" t="s">
        <v>196</v>
      </c>
      <c r="C10" t="s">
        <v>762</v>
      </c>
      <c r="D10" s="14"/>
      <c r="E10" s="38"/>
      <c r="F10" s="38"/>
      <c r="G10" s="38"/>
      <c r="H10" s="38"/>
    </row>
    <row r="11" spans="2:8" x14ac:dyDescent="0.25">
      <c r="B11" t="s">
        <v>197</v>
      </c>
      <c r="C11" t="s">
        <v>120</v>
      </c>
      <c r="D11" s="14"/>
      <c r="E11" s="38"/>
      <c r="F11" s="38"/>
      <c r="G11" s="38"/>
      <c r="H11" s="38"/>
    </row>
    <row r="12" spans="2:8" x14ac:dyDescent="0.25">
      <c r="B12" t="s">
        <v>200</v>
      </c>
      <c r="C12" t="s">
        <v>121</v>
      </c>
      <c r="D12" s="14">
        <v>2</v>
      </c>
      <c r="E12" s="38">
        <f>D12*Adaptadores!$A$2</f>
        <v>121.64</v>
      </c>
      <c r="F12" s="38">
        <f t="shared" si="0"/>
        <v>110.58181818181818</v>
      </c>
      <c r="G12" s="38"/>
      <c r="H12" s="38"/>
    </row>
    <row r="13" spans="2:8" x14ac:dyDescent="0.25">
      <c r="B13" t="s">
        <v>198</v>
      </c>
      <c r="C13" t="s">
        <v>122</v>
      </c>
      <c r="D13" s="14">
        <v>2.4</v>
      </c>
      <c r="E13" s="38">
        <f>D13*Adaptadores!$A$2</f>
        <v>145.96799999999999</v>
      </c>
      <c r="F13" s="38">
        <f t="shared" si="0"/>
        <v>132.69818181818181</v>
      </c>
      <c r="G13" s="38"/>
      <c r="H13" s="38"/>
    </row>
    <row r="14" spans="2:8" x14ac:dyDescent="0.25">
      <c r="B14" t="s">
        <v>199</v>
      </c>
      <c r="C14" t="s">
        <v>374</v>
      </c>
      <c r="D14" s="14">
        <v>3.1</v>
      </c>
      <c r="E14" s="38">
        <f>D14*Adaptadores!$A$2</f>
        <v>188.542</v>
      </c>
      <c r="F14" s="38">
        <f t="shared" si="0"/>
        <v>171.40181818181816</v>
      </c>
      <c r="G14" s="38"/>
      <c r="H14" s="38"/>
    </row>
    <row r="15" spans="2:8" x14ac:dyDescent="0.25">
      <c r="B15" t="s">
        <v>468</v>
      </c>
      <c r="C15" t="s">
        <v>472</v>
      </c>
      <c r="D15" s="14"/>
      <c r="E15" s="38">
        <f>D15*Adaptadores!$A$2</f>
        <v>0</v>
      </c>
      <c r="F15" s="38">
        <f t="shared" si="0"/>
        <v>0</v>
      </c>
      <c r="G15" s="38"/>
      <c r="H15" s="38"/>
    </row>
    <row r="16" spans="2:8" x14ac:dyDescent="0.25">
      <c r="B16" t="s">
        <v>469</v>
      </c>
      <c r="C16" s="43" t="s">
        <v>470</v>
      </c>
      <c r="D16" s="14">
        <v>4</v>
      </c>
      <c r="E16" s="38">
        <f>D16*Adaptadores!$A$2</f>
        <v>243.28</v>
      </c>
      <c r="F16" s="38">
        <f t="shared" si="0"/>
        <v>221.16363636363636</v>
      </c>
      <c r="G16" s="38"/>
      <c r="H16" s="38"/>
    </row>
    <row r="17" spans="2:8" x14ac:dyDescent="0.25">
      <c r="B17" t="s">
        <v>471</v>
      </c>
      <c r="C17" s="43" t="s">
        <v>467</v>
      </c>
      <c r="D17" s="14">
        <v>4</v>
      </c>
      <c r="E17" s="38">
        <f>D17*Adaptadores!$A$2</f>
        <v>243.28</v>
      </c>
      <c r="F17" s="38">
        <f t="shared" si="0"/>
        <v>221.16363636363636</v>
      </c>
      <c r="G17" s="38"/>
      <c r="H17" s="38"/>
    </row>
    <row r="18" spans="2:8" x14ac:dyDescent="0.25">
      <c r="B18" t="s">
        <v>473</v>
      </c>
      <c r="C18" s="43" t="s">
        <v>474</v>
      </c>
      <c r="D18" s="14"/>
      <c r="E18" s="38">
        <f>D18*Adaptadores!$A$2</f>
        <v>0</v>
      </c>
      <c r="F18" s="38">
        <f t="shared" si="0"/>
        <v>0</v>
      </c>
      <c r="G18" s="38"/>
      <c r="H18" s="38"/>
    </row>
    <row r="19" spans="2:8" x14ac:dyDescent="0.25">
      <c r="B19" t="s">
        <v>512</v>
      </c>
      <c r="C19" s="43" t="s">
        <v>514</v>
      </c>
      <c r="D19" s="14">
        <v>1.85</v>
      </c>
      <c r="E19" s="38">
        <f>D19*Adaptadores!$A$2</f>
        <v>112.51700000000001</v>
      </c>
      <c r="F19" s="38">
        <f t="shared" si="0"/>
        <v>102.28818181818183</v>
      </c>
      <c r="G19" s="38"/>
      <c r="H19" s="38"/>
    </row>
    <row r="20" spans="2:8" ht="46.5" customHeight="1" x14ac:dyDescent="0.25">
      <c r="B20" t="s">
        <v>513</v>
      </c>
      <c r="C20" s="43" t="s">
        <v>510</v>
      </c>
      <c r="D20" s="15">
        <v>16.5</v>
      </c>
      <c r="E20" s="38">
        <f>D20*Adaptadores!$A$2</f>
        <v>1003.53</v>
      </c>
      <c r="F20" s="38">
        <f t="shared" si="0"/>
        <v>912.3</v>
      </c>
      <c r="H20" s="38"/>
    </row>
    <row r="21" spans="2:8" ht="46.5" customHeight="1" x14ac:dyDescent="0.25">
      <c r="B21" t="s">
        <v>515</v>
      </c>
      <c r="C21" s="43" t="s">
        <v>517</v>
      </c>
      <c r="D21" s="15">
        <v>3.7</v>
      </c>
      <c r="E21" s="38">
        <f>D21*Adaptadores!$A$2</f>
        <v>225.03400000000002</v>
      </c>
      <c r="F21" s="38">
        <f t="shared" si="0"/>
        <v>204.57636363636365</v>
      </c>
      <c r="H21" s="38"/>
    </row>
    <row r="22" spans="2:8" ht="46.5" customHeight="1" x14ac:dyDescent="0.25">
      <c r="B22" t="s">
        <v>516</v>
      </c>
      <c r="C22" s="43" t="s">
        <v>518</v>
      </c>
      <c r="D22" s="15">
        <v>3.7</v>
      </c>
      <c r="E22" s="38">
        <f>D22*Adaptadores!$A$2</f>
        <v>225.03400000000002</v>
      </c>
      <c r="F22" s="38">
        <f t="shared" si="0"/>
        <v>204.57636363636365</v>
      </c>
      <c r="G22" s="38"/>
      <c r="H22" s="38"/>
    </row>
    <row r="23" spans="2:8" ht="46.5" customHeight="1" x14ac:dyDescent="0.25">
      <c r="B23" t="s">
        <v>519</v>
      </c>
      <c r="C23" s="43" t="s">
        <v>520</v>
      </c>
      <c r="D23" s="15">
        <v>10</v>
      </c>
      <c r="E23" s="38">
        <f>D23*Adaptadores!$A$2</f>
        <v>608.20000000000005</v>
      </c>
      <c r="F23" s="38">
        <f t="shared" si="0"/>
        <v>552.90909090909088</v>
      </c>
      <c r="G23" s="38"/>
      <c r="H23" s="38"/>
    </row>
    <row r="24" spans="2:8" ht="55.5" customHeight="1" x14ac:dyDescent="0.25">
      <c r="B24" t="s">
        <v>589</v>
      </c>
      <c r="C24" s="43" t="s">
        <v>590</v>
      </c>
      <c r="D24" s="15">
        <v>44.2</v>
      </c>
      <c r="E24" s="38">
        <f>D24*Adaptadores!$A$2</f>
        <v>2688.2440000000001</v>
      </c>
      <c r="F24" s="38">
        <f t="shared" si="0"/>
        <v>2443.8581818181819</v>
      </c>
      <c r="G24" s="38"/>
      <c r="H24" s="38"/>
    </row>
    <row r="25" spans="2:8" ht="59.25" customHeight="1" x14ac:dyDescent="0.25">
      <c r="B25" t="s">
        <v>536</v>
      </c>
      <c r="C25" t="s">
        <v>419</v>
      </c>
      <c r="D25" s="15">
        <v>25</v>
      </c>
      <c r="E25" s="38">
        <f>D25*Adaptadores!$A$2</f>
        <v>1520.5</v>
      </c>
      <c r="F25" s="38">
        <f t="shared" si="0"/>
        <v>1382.2727272727273</v>
      </c>
      <c r="H25" s="38"/>
    </row>
    <row r="26" spans="2:8" ht="48.75" customHeight="1" x14ac:dyDescent="0.25">
      <c r="B26" t="s">
        <v>537</v>
      </c>
      <c r="C26" t="s">
        <v>420</v>
      </c>
      <c r="D26" s="1">
        <v>17.7</v>
      </c>
      <c r="E26" s="38">
        <f>D26*Adaptadores!$A$2</f>
        <v>1076.5139999999999</v>
      </c>
      <c r="F26" s="38">
        <f t="shared" si="0"/>
        <v>978.64909090909077</v>
      </c>
      <c r="H26" s="38"/>
    </row>
    <row r="27" spans="2:8" ht="54" customHeight="1" x14ac:dyDescent="0.25">
      <c r="B27" t="s">
        <v>538</v>
      </c>
      <c r="C27" t="s">
        <v>421</v>
      </c>
      <c r="D27" s="15">
        <v>76</v>
      </c>
      <c r="E27" s="38">
        <f>D27*Adaptadores!$A$2</f>
        <v>4622.32</v>
      </c>
      <c r="F27" s="38">
        <f t="shared" si="0"/>
        <v>4202.1090909090899</v>
      </c>
      <c r="H27" s="38"/>
    </row>
    <row r="28" spans="2:8" ht="52.5" customHeight="1" x14ac:dyDescent="0.25">
      <c r="B28" t="s">
        <v>539</v>
      </c>
      <c r="C28" t="s">
        <v>429</v>
      </c>
      <c r="D28" s="1">
        <v>7.43</v>
      </c>
      <c r="E28" s="38">
        <f>D28*Adaptadores!$A$2</f>
        <v>451.89259999999996</v>
      </c>
      <c r="F28" s="38">
        <f t="shared" si="0"/>
        <v>410.81145454545447</v>
      </c>
      <c r="H28" s="38"/>
    </row>
    <row r="29" spans="2:8" ht="50.25" customHeight="1" x14ac:dyDescent="0.25">
      <c r="B29" t="s">
        <v>418</v>
      </c>
      <c r="C29" t="s">
        <v>428</v>
      </c>
      <c r="D29" s="15">
        <v>1.5</v>
      </c>
      <c r="E29" s="38">
        <f>D29*Adaptadores!$A$2</f>
        <v>91.23</v>
      </c>
      <c r="F29" s="38">
        <f t="shared" si="0"/>
        <v>82.936363636363637</v>
      </c>
      <c r="H29" s="38"/>
    </row>
    <row r="30" spans="2:8" ht="50.25" customHeight="1" x14ac:dyDescent="0.25">
      <c r="B30" t="s">
        <v>542</v>
      </c>
      <c r="C30" t="s">
        <v>462</v>
      </c>
      <c r="D30">
        <v>2.25</v>
      </c>
      <c r="E30" s="38">
        <f>D30*Adaptadores!$A$2</f>
        <v>136.845</v>
      </c>
      <c r="F30" s="38">
        <f t="shared" si="0"/>
        <v>124.40454545454544</v>
      </c>
      <c r="H30" s="38"/>
    </row>
    <row r="31" spans="2:8" ht="51" customHeight="1" x14ac:dyDescent="0.25">
      <c r="B31" t="s">
        <v>540</v>
      </c>
      <c r="C31" t="s">
        <v>422</v>
      </c>
      <c r="D31">
        <v>5.85</v>
      </c>
      <c r="E31" s="38">
        <f>D31*Adaptadores!$A$2</f>
        <v>355.79699999999997</v>
      </c>
      <c r="F31" s="38">
        <f t="shared" si="0"/>
        <v>323.45181818181811</v>
      </c>
      <c r="H31" s="38"/>
    </row>
    <row r="32" spans="2:8" ht="50.25" customHeight="1" x14ac:dyDescent="0.25">
      <c r="B32" t="s">
        <v>541</v>
      </c>
      <c r="C32" t="s">
        <v>423</v>
      </c>
      <c r="D32">
        <v>1.97</v>
      </c>
      <c r="E32" s="38">
        <f>D32*Adaptadores!$A$2</f>
        <v>119.8154</v>
      </c>
      <c r="F32" s="38">
        <f t="shared" si="0"/>
        <v>108.9230909090909</v>
      </c>
      <c r="H32" s="38"/>
    </row>
    <row r="33" spans="2:8" ht="44.25" customHeight="1" x14ac:dyDescent="0.25">
      <c r="B33" t="s">
        <v>543</v>
      </c>
      <c r="C33" t="s">
        <v>424</v>
      </c>
      <c r="D33">
        <v>1.97</v>
      </c>
      <c r="E33" s="38">
        <f>D33*Adaptadores!$A$2</f>
        <v>119.8154</v>
      </c>
      <c r="F33" s="38">
        <f t="shared" si="0"/>
        <v>108.9230909090909</v>
      </c>
      <c r="H33" s="38"/>
    </row>
    <row r="34" spans="2:8" ht="51.75" customHeight="1" x14ac:dyDescent="0.25">
      <c r="B34" t="s">
        <v>544</v>
      </c>
      <c r="C34" t="s">
        <v>425</v>
      </c>
      <c r="D34">
        <v>1.97</v>
      </c>
      <c r="E34" s="38">
        <f>D34*Adaptadores!$A$2</f>
        <v>119.8154</v>
      </c>
      <c r="F34" s="38">
        <f t="shared" si="0"/>
        <v>108.9230909090909</v>
      </c>
      <c r="H34" s="38"/>
    </row>
    <row r="35" spans="2:8" ht="51.75" customHeight="1" x14ac:dyDescent="0.25">
      <c r="B35" t="s">
        <v>545</v>
      </c>
      <c r="C35" t="s">
        <v>426</v>
      </c>
      <c r="D35">
        <v>2.4</v>
      </c>
      <c r="E35" s="38">
        <f>D35*Adaptadores!$A$2</f>
        <v>145.96799999999999</v>
      </c>
      <c r="F35" s="38">
        <f t="shared" si="0"/>
        <v>132.69818181818181</v>
      </c>
      <c r="H35" s="38"/>
    </row>
    <row r="36" spans="2:8" ht="46.5" customHeight="1" x14ac:dyDescent="0.25">
      <c r="B36" t="s">
        <v>546</v>
      </c>
      <c r="C36" t="s">
        <v>427</v>
      </c>
      <c r="D36">
        <v>7.43</v>
      </c>
      <c r="E36" s="38">
        <f>D36*Adaptadores!$A$2</f>
        <v>451.89259999999996</v>
      </c>
      <c r="F36" s="38">
        <f t="shared" si="0"/>
        <v>410.81145454545447</v>
      </c>
      <c r="H36" s="38"/>
    </row>
    <row r="37" spans="2:8" ht="46.5" customHeight="1" x14ac:dyDescent="0.25">
      <c r="B37" t="s">
        <v>547</v>
      </c>
      <c r="C37" t="s">
        <v>435</v>
      </c>
      <c r="D37">
        <v>4.25</v>
      </c>
      <c r="E37" s="38">
        <f>D37*Adaptadores!$A$2</f>
        <v>258.48500000000001</v>
      </c>
      <c r="F37" s="38">
        <f t="shared" si="0"/>
        <v>234.98636363636362</v>
      </c>
      <c r="H37" s="38"/>
    </row>
    <row r="38" spans="2:8" ht="42" customHeight="1" x14ac:dyDescent="0.25">
      <c r="B38" t="s">
        <v>548</v>
      </c>
      <c r="C38" t="s">
        <v>437</v>
      </c>
      <c r="D38">
        <v>7</v>
      </c>
      <c r="E38" s="38">
        <f>D38*Adaptadores!$A$2</f>
        <v>425.74</v>
      </c>
      <c r="F38" s="38">
        <f t="shared" si="0"/>
        <v>387.0363636363636</v>
      </c>
      <c r="H38" s="38"/>
    </row>
    <row r="39" spans="2:8" ht="48" customHeight="1" x14ac:dyDescent="0.25">
      <c r="B39" t="s">
        <v>549</v>
      </c>
      <c r="C39" t="s">
        <v>436</v>
      </c>
      <c r="D39">
        <v>1.42</v>
      </c>
      <c r="E39" s="38">
        <f>D39*Adaptadores!$A$2</f>
        <v>86.364399999999989</v>
      </c>
      <c r="F39" s="38">
        <f t="shared" si="0"/>
        <v>78.513090909090892</v>
      </c>
      <c r="H39" s="38"/>
    </row>
    <row r="40" spans="2:8" ht="48" customHeight="1" x14ac:dyDescent="0.25">
      <c r="B40" t="s">
        <v>550</v>
      </c>
      <c r="C40" s="41" t="s">
        <v>446</v>
      </c>
      <c r="D40">
        <v>24.2</v>
      </c>
      <c r="E40" s="38">
        <f>D40*Adaptadores!$A$2</f>
        <v>1471.8440000000001</v>
      </c>
      <c r="F40" s="38">
        <f t="shared" si="0"/>
        <v>1338.04</v>
      </c>
      <c r="H40" s="38"/>
    </row>
    <row r="41" spans="2:8" ht="53.25" customHeight="1" x14ac:dyDescent="0.25">
      <c r="B41" t="s">
        <v>551</v>
      </c>
      <c r="C41" s="41" t="s">
        <v>438</v>
      </c>
      <c r="D41">
        <v>11.67</v>
      </c>
      <c r="E41" s="38">
        <f>D41*Adaptadores!$A$2</f>
        <v>709.76940000000002</v>
      </c>
      <c r="F41" s="38">
        <f t="shared" si="0"/>
        <v>645.244909090909</v>
      </c>
      <c r="H41" s="38"/>
    </row>
    <row r="42" spans="2:8" ht="47.25" customHeight="1" x14ac:dyDescent="0.25">
      <c r="B42" t="s">
        <v>552</v>
      </c>
      <c r="C42" t="s">
        <v>439</v>
      </c>
      <c r="D42">
        <v>65</v>
      </c>
      <c r="E42" s="38">
        <f>D42*Adaptadores!$A$2</f>
        <v>3953.3</v>
      </c>
      <c r="F42" s="38">
        <f t="shared" si="0"/>
        <v>3593.909090909091</v>
      </c>
      <c r="H42" s="38"/>
    </row>
    <row r="43" spans="2:8" ht="54" customHeight="1" x14ac:dyDescent="0.25">
      <c r="B43" t="s">
        <v>553</v>
      </c>
      <c r="C43" t="s">
        <v>450</v>
      </c>
      <c r="D43">
        <v>3.75</v>
      </c>
      <c r="E43" s="38">
        <f>D43*Adaptadores!$A$2</f>
        <v>228.07499999999999</v>
      </c>
      <c r="F43" s="38">
        <f t="shared" si="0"/>
        <v>207.34090909090907</v>
      </c>
      <c r="H43" s="38"/>
    </row>
    <row r="44" spans="2:8" ht="51.75" customHeight="1" x14ac:dyDescent="0.25">
      <c r="B44" t="s">
        <v>554</v>
      </c>
      <c r="C44" t="s">
        <v>449</v>
      </c>
      <c r="D44">
        <v>16.5</v>
      </c>
      <c r="E44" s="38">
        <f>D44*Adaptadores!$A$2</f>
        <v>1003.53</v>
      </c>
      <c r="F44" s="38">
        <f t="shared" si="0"/>
        <v>912.3</v>
      </c>
      <c r="H44" s="38"/>
    </row>
    <row r="45" spans="2:8" ht="58.5" customHeight="1" x14ac:dyDescent="0.25">
      <c r="B45" t="s">
        <v>555</v>
      </c>
      <c r="C45" t="s">
        <v>451</v>
      </c>
      <c r="D45">
        <v>13.2</v>
      </c>
      <c r="E45" s="38">
        <f>D45*Adaptadores!$A$2</f>
        <v>802.82399999999996</v>
      </c>
      <c r="F45" s="38">
        <f t="shared" si="0"/>
        <v>729.83999999999992</v>
      </c>
      <c r="H45" s="38"/>
    </row>
    <row r="46" spans="2:8" ht="51" customHeight="1" x14ac:dyDescent="0.25">
      <c r="B46" t="s">
        <v>556</v>
      </c>
      <c r="C46" t="s">
        <v>452</v>
      </c>
      <c r="D46">
        <v>12</v>
      </c>
      <c r="E46" s="38">
        <f>D46*Adaptadores!$A$2</f>
        <v>729.84</v>
      </c>
      <c r="F46" s="38">
        <f t="shared" si="0"/>
        <v>663.4909090909091</v>
      </c>
      <c r="H46" s="38"/>
    </row>
    <row r="47" spans="2:8" ht="61.5" customHeight="1" x14ac:dyDescent="0.25">
      <c r="B47" t="s">
        <v>557</v>
      </c>
      <c r="C47" t="s">
        <v>448</v>
      </c>
      <c r="D47">
        <v>6.2</v>
      </c>
      <c r="E47" s="38">
        <f>D47*Adaptadores!$A$2</f>
        <v>377.084</v>
      </c>
      <c r="F47" s="38">
        <f t="shared" si="0"/>
        <v>342.80363636363631</v>
      </c>
      <c r="H47" s="38"/>
    </row>
    <row r="48" spans="2:8" ht="58.5" customHeight="1" x14ac:dyDescent="0.25">
      <c r="B48" t="s">
        <v>558</v>
      </c>
      <c r="C48" t="s">
        <v>447</v>
      </c>
      <c r="D48">
        <v>3.5</v>
      </c>
      <c r="E48" s="38">
        <f>D48*Adaptadores!$A$2</f>
        <v>212.87</v>
      </c>
      <c r="F48" s="38">
        <f t="shared" si="0"/>
        <v>193.5181818181818</v>
      </c>
      <c r="H48" s="38"/>
    </row>
    <row r="49" spans="2:8" ht="58.5" customHeight="1" x14ac:dyDescent="0.25">
      <c r="B49" t="s">
        <v>729</v>
      </c>
      <c r="C49" t="s">
        <v>730</v>
      </c>
      <c r="D49">
        <v>7.5</v>
      </c>
      <c r="E49" s="38">
        <f>D49*Adaptadores!$A$2</f>
        <v>456.15</v>
      </c>
      <c r="F49" s="38">
        <f t="shared" si="0"/>
        <v>414.68181818181813</v>
      </c>
      <c r="H49" s="38"/>
    </row>
    <row r="50" spans="2:8" ht="56.25" customHeight="1" x14ac:dyDescent="0.25">
      <c r="B50" t="s">
        <v>527</v>
      </c>
      <c r="C50" t="s">
        <v>526</v>
      </c>
      <c r="E50" s="38">
        <f>D50*Adaptadores!$A$2</f>
        <v>0</v>
      </c>
      <c r="F50" s="38">
        <f t="shared" si="0"/>
        <v>0</v>
      </c>
      <c r="H50" s="38"/>
    </row>
    <row r="51" spans="2:8" x14ac:dyDescent="0.25">
      <c r="B51" t="s">
        <v>530</v>
      </c>
      <c r="C51" t="s">
        <v>523</v>
      </c>
      <c r="D51">
        <v>8.1999999999999993</v>
      </c>
      <c r="E51" s="38">
        <f>D51*Adaptadores!$A$2</f>
        <v>498.72399999999993</v>
      </c>
      <c r="F51" s="38">
        <f t="shared" si="0"/>
        <v>453.38545454545442</v>
      </c>
      <c r="H51" s="38"/>
    </row>
    <row r="52" spans="2:8" x14ac:dyDescent="0.25">
      <c r="B52" t="s">
        <v>531</v>
      </c>
      <c r="C52" t="s">
        <v>522</v>
      </c>
      <c r="D52">
        <v>8.1999999999999993</v>
      </c>
      <c r="E52" s="38">
        <f>D52*Adaptadores!$A$2</f>
        <v>498.72399999999993</v>
      </c>
      <c r="F52" s="38">
        <f t="shared" si="0"/>
        <v>453.38545454545442</v>
      </c>
      <c r="H52" s="38"/>
    </row>
    <row r="53" spans="2:8" x14ac:dyDescent="0.25">
      <c r="B53" t="s">
        <v>529</v>
      </c>
      <c r="C53" t="s">
        <v>528</v>
      </c>
      <c r="D53">
        <v>8.1999999999999993</v>
      </c>
      <c r="E53" s="38">
        <f>D53*Adaptadores!$A$2</f>
        <v>498.72399999999993</v>
      </c>
      <c r="F53" s="38">
        <f t="shared" si="0"/>
        <v>453.38545454545442</v>
      </c>
      <c r="H53" s="38"/>
    </row>
    <row r="54" spans="2:8" x14ac:dyDescent="0.25">
      <c r="B54" t="s">
        <v>532</v>
      </c>
      <c r="C54" t="s">
        <v>524</v>
      </c>
      <c r="D54">
        <v>8.1999999999999993</v>
      </c>
      <c r="E54" s="38">
        <f>D54*Adaptadores!$A$2</f>
        <v>498.72399999999993</v>
      </c>
      <c r="F54" s="38">
        <f t="shared" si="0"/>
        <v>453.38545454545442</v>
      </c>
      <c r="H54" s="38"/>
    </row>
    <row r="55" spans="2:8" x14ac:dyDescent="0.25">
      <c r="B55" t="s">
        <v>533</v>
      </c>
      <c r="C55" t="s">
        <v>525</v>
      </c>
      <c r="D55">
        <v>8.1999999999999993</v>
      </c>
      <c r="E55" s="38">
        <f>D55*Adaptadores!$A$2</f>
        <v>498.72399999999993</v>
      </c>
      <c r="F55" s="38">
        <f t="shared" si="0"/>
        <v>453.38545454545442</v>
      </c>
      <c r="H55" s="38"/>
    </row>
    <row r="56" spans="2:8" x14ac:dyDescent="0.25">
      <c r="B56" t="s">
        <v>535</v>
      </c>
      <c r="C56" t="s">
        <v>476</v>
      </c>
      <c r="D56">
        <v>14.35</v>
      </c>
      <c r="E56" s="38">
        <f>D56*Adaptadores!$A$2</f>
        <v>872.76699999999994</v>
      </c>
      <c r="F56" s="38">
        <f t="shared" si="0"/>
        <v>793.4245454545453</v>
      </c>
      <c r="H56" s="38"/>
    </row>
    <row r="57" spans="2:8" x14ac:dyDescent="0.25">
      <c r="B57" t="s">
        <v>534</v>
      </c>
      <c r="C57" t="s">
        <v>477</v>
      </c>
      <c r="D57">
        <v>11.5</v>
      </c>
      <c r="E57" s="38">
        <f>D57*Adaptadores!$A$2</f>
        <v>699.43</v>
      </c>
      <c r="F57" s="38">
        <f t="shared" si="0"/>
        <v>635.84545454545446</v>
      </c>
      <c r="H57" s="38"/>
    </row>
    <row r="58" spans="2:8" x14ac:dyDescent="0.25">
      <c r="B58" t="s">
        <v>596</v>
      </c>
      <c r="C58" t="s">
        <v>591</v>
      </c>
      <c r="D58">
        <v>35.36</v>
      </c>
      <c r="E58" s="38">
        <f>D58*Adaptadores!$A$2</f>
        <v>2150.5951999999997</v>
      </c>
      <c r="F58" s="38">
        <f t="shared" si="0"/>
        <v>1955.0865454545451</v>
      </c>
      <c r="H58" s="38"/>
    </row>
    <row r="59" spans="2:8" x14ac:dyDescent="0.25">
      <c r="B59" t="s">
        <v>597</v>
      </c>
      <c r="C59" t="s">
        <v>592</v>
      </c>
      <c r="D59">
        <v>35.36</v>
      </c>
      <c r="E59" s="38">
        <f>D59*Adaptadores!$A$2</f>
        <v>2150.5951999999997</v>
      </c>
      <c r="F59" s="38">
        <f t="shared" si="0"/>
        <v>1955.0865454545451</v>
      </c>
      <c r="H59" s="38"/>
    </row>
    <row r="60" spans="2:8" x14ac:dyDescent="0.25">
      <c r="B60" t="s">
        <v>598</v>
      </c>
      <c r="C60" t="s">
        <v>593</v>
      </c>
      <c r="D60">
        <v>35.36</v>
      </c>
      <c r="E60" s="38">
        <f>D60*Adaptadores!$A$2</f>
        <v>2150.5951999999997</v>
      </c>
      <c r="F60" s="38">
        <f t="shared" si="0"/>
        <v>1955.0865454545451</v>
      </c>
      <c r="H60" s="38"/>
    </row>
    <row r="61" spans="2:8" x14ac:dyDescent="0.25">
      <c r="B61" t="s">
        <v>599</v>
      </c>
      <c r="C61" t="s">
        <v>594</v>
      </c>
      <c r="D61">
        <v>35.36</v>
      </c>
      <c r="E61" s="38">
        <f>D61*Adaptadores!$A$2</f>
        <v>2150.5951999999997</v>
      </c>
      <c r="F61" s="38">
        <f t="shared" si="0"/>
        <v>1955.0865454545451</v>
      </c>
      <c r="H61" s="38"/>
    </row>
    <row r="62" spans="2:8" x14ac:dyDescent="0.25">
      <c r="B62" t="s">
        <v>600</v>
      </c>
      <c r="C62" t="s">
        <v>595</v>
      </c>
      <c r="D62">
        <v>35.36</v>
      </c>
      <c r="E62" s="38">
        <f>D62*Adaptadores!$A$2</f>
        <v>2150.5951999999997</v>
      </c>
      <c r="F62" s="38">
        <f t="shared" ref="F62:F125" si="1">E62/1.1</f>
        <v>1955.0865454545451</v>
      </c>
      <c r="H62" s="38"/>
    </row>
    <row r="63" spans="2:8" x14ac:dyDescent="0.25">
      <c r="E63" s="38"/>
      <c r="F63" s="38"/>
      <c r="H63" s="38"/>
    </row>
    <row r="64" spans="2:8" ht="45" customHeight="1" x14ac:dyDescent="0.25">
      <c r="B64" t="s">
        <v>651</v>
      </c>
      <c r="C64" t="s">
        <v>640</v>
      </c>
      <c r="D64">
        <v>37</v>
      </c>
      <c r="E64" s="38">
        <f>D64*Adaptadores!$A$2</f>
        <v>2250.34</v>
      </c>
      <c r="F64" s="38">
        <f t="shared" si="1"/>
        <v>2045.7636363636364</v>
      </c>
      <c r="H64" s="38"/>
    </row>
    <row r="65" spans="2:8" ht="49.5" customHeight="1" x14ac:dyDescent="0.25">
      <c r="B65" t="s">
        <v>763</v>
      </c>
      <c r="C65" t="s">
        <v>672</v>
      </c>
      <c r="D65">
        <v>41</v>
      </c>
      <c r="E65" s="38">
        <f>D65*Adaptadores!$A$2</f>
        <v>2493.62</v>
      </c>
      <c r="F65" s="38">
        <f t="shared" si="1"/>
        <v>2266.9272727272723</v>
      </c>
      <c r="H65" s="38"/>
    </row>
    <row r="66" spans="2:8" ht="39" customHeight="1" x14ac:dyDescent="0.25">
      <c r="B66" t="s">
        <v>562</v>
      </c>
      <c r="C66" s="41" t="s">
        <v>459</v>
      </c>
      <c r="D66">
        <v>46</v>
      </c>
      <c r="E66" s="38">
        <f>D66*Adaptadores!$A$2</f>
        <v>2797.72</v>
      </c>
      <c r="F66" s="38">
        <f t="shared" si="1"/>
        <v>2543.3818181818178</v>
      </c>
      <c r="H66" s="38"/>
    </row>
    <row r="67" spans="2:8" ht="44.25" customHeight="1" x14ac:dyDescent="0.25">
      <c r="B67" t="s">
        <v>563</v>
      </c>
      <c r="C67" s="41" t="s">
        <v>460</v>
      </c>
      <c r="D67">
        <v>57</v>
      </c>
      <c r="E67" s="38">
        <f>D67*Adaptadores!$A$2</f>
        <v>3466.7400000000002</v>
      </c>
      <c r="F67" s="38">
        <f t="shared" si="1"/>
        <v>3151.5818181818181</v>
      </c>
      <c r="H67" s="38"/>
    </row>
    <row r="68" spans="2:8" ht="35.25" customHeight="1" x14ac:dyDescent="0.25">
      <c r="B68" t="s">
        <v>585</v>
      </c>
      <c r="C68" t="s">
        <v>509</v>
      </c>
      <c r="D68">
        <v>85</v>
      </c>
      <c r="E68" s="38">
        <f>D68*Adaptadores!$A$2</f>
        <v>5169.7</v>
      </c>
      <c r="F68" s="38">
        <f t="shared" si="1"/>
        <v>4699.7272727272721</v>
      </c>
      <c r="H68" s="38"/>
    </row>
    <row r="69" spans="2:8" ht="47.25" customHeight="1" x14ac:dyDescent="0.25">
      <c r="B69" t="s">
        <v>569</v>
      </c>
      <c r="C69" t="s">
        <v>511</v>
      </c>
      <c r="D69">
        <v>44.5</v>
      </c>
      <c r="E69" s="38">
        <f>D69*Adaptadores!$A$2</f>
        <v>2706.4900000000002</v>
      </c>
      <c r="F69" s="38">
        <f t="shared" si="1"/>
        <v>2460.4454545454546</v>
      </c>
      <c r="H69" s="38"/>
    </row>
    <row r="70" spans="2:8" x14ac:dyDescent="0.25">
      <c r="B70" t="s">
        <v>651</v>
      </c>
      <c r="C70" t="s">
        <v>654</v>
      </c>
      <c r="E70" s="38">
        <f>D70*Adaptadores!$A$2</f>
        <v>0</v>
      </c>
      <c r="F70" s="38">
        <f t="shared" si="1"/>
        <v>0</v>
      </c>
      <c r="H70" s="38"/>
    </row>
    <row r="71" spans="2:8" x14ac:dyDescent="0.25">
      <c r="B71" t="s">
        <v>652</v>
      </c>
      <c r="C71" t="s">
        <v>656</v>
      </c>
      <c r="E71" s="38">
        <f>D71*Adaptadores!$A$2</f>
        <v>0</v>
      </c>
      <c r="F71" s="38">
        <f t="shared" si="1"/>
        <v>0</v>
      </c>
      <c r="H71" s="38"/>
    </row>
    <row r="72" spans="2:8" x14ac:dyDescent="0.25">
      <c r="B72" t="s">
        <v>653</v>
      </c>
      <c r="C72" t="s">
        <v>655</v>
      </c>
      <c r="E72" s="38">
        <f>D72*Adaptadores!$A$2</f>
        <v>0</v>
      </c>
      <c r="F72" s="38">
        <f t="shared" si="1"/>
        <v>0</v>
      </c>
      <c r="H72" s="38"/>
    </row>
    <row r="73" spans="2:8" ht="44.25" customHeight="1" x14ac:dyDescent="0.25">
      <c r="C73" s="41"/>
      <c r="E73" s="38">
        <f>D73*Adaptadores!$A$2</f>
        <v>0</v>
      </c>
      <c r="F73" s="38">
        <f t="shared" si="1"/>
        <v>0</v>
      </c>
      <c r="H73" s="38"/>
    </row>
    <row r="74" spans="2:8" ht="58.5" customHeight="1" x14ac:dyDescent="0.25">
      <c r="B74" t="s">
        <v>559</v>
      </c>
      <c r="C74" t="s">
        <v>641</v>
      </c>
      <c r="D74">
        <v>61.5</v>
      </c>
      <c r="E74" s="38">
        <f>D74*Adaptadores!$A$2</f>
        <v>3740.43</v>
      </c>
      <c r="F74" s="38">
        <f t="shared" si="1"/>
        <v>3400.3909090909087</v>
      </c>
      <c r="H74" s="38"/>
    </row>
    <row r="75" spans="2:8" ht="41.25" customHeight="1" x14ac:dyDescent="0.25">
      <c r="B75" t="s">
        <v>561</v>
      </c>
      <c r="C75" t="s">
        <v>454</v>
      </c>
      <c r="D75">
        <v>333</v>
      </c>
      <c r="E75" s="38">
        <f>D75*Adaptadores!$A$2</f>
        <v>20253.060000000001</v>
      </c>
      <c r="F75" s="38">
        <f t="shared" si="1"/>
        <v>18411.872727272726</v>
      </c>
      <c r="H75" s="38"/>
    </row>
    <row r="76" spans="2:8" ht="48.75" customHeight="1" x14ac:dyDescent="0.25">
      <c r="B76" t="s">
        <v>571</v>
      </c>
      <c r="C76" t="s">
        <v>481</v>
      </c>
      <c r="D76">
        <v>14.85</v>
      </c>
      <c r="E76" s="38">
        <f>D76*Adaptadores!$A$2</f>
        <v>903.17700000000002</v>
      </c>
      <c r="F76" s="38">
        <f t="shared" si="1"/>
        <v>821.06999999999994</v>
      </c>
      <c r="H76" s="38"/>
    </row>
    <row r="77" spans="2:8" ht="48.75" customHeight="1" x14ac:dyDescent="0.25">
      <c r="B77" t="s">
        <v>570</v>
      </c>
      <c r="C77" t="s">
        <v>482</v>
      </c>
      <c r="D77">
        <v>20</v>
      </c>
      <c r="E77" s="38">
        <f>D77*Adaptadores!$A$2</f>
        <v>1216.4000000000001</v>
      </c>
      <c r="F77" s="38">
        <f t="shared" si="1"/>
        <v>1105.8181818181818</v>
      </c>
      <c r="H77" s="38"/>
    </row>
    <row r="78" spans="2:8" ht="65.25" customHeight="1" x14ac:dyDescent="0.25">
      <c r="B78" t="s">
        <v>668</v>
      </c>
      <c r="C78" t="s">
        <v>671</v>
      </c>
      <c r="D78">
        <v>24.85</v>
      </c>
      <c r="E78" s="38">
        <f>D78*Adaptadores!$A$2</f>
        <v>1511.3770000000002</v>
      </c>
      <c r="F78" s="38">
        <f t="shared" si="1"/>
        <v>1373.9790909090909</v>
      </c>
      <c r="H78" s="38"/>
    </row>
    <row r="79" spans="2:8" ht="65.25" customHeight="1" x14ac:dyDescent="0.25">
      <c r="B79" t="s">
        <v>670</v>
      </c>
      <c r="C79" t="s">
        <v>669</v>
      </c>
      <c r="D79">
        <v>24.85</v>
      </c>
      <c r="E79" s="38">
        <f>D79*Adaptadores!$A$2</f>
        <v>1511.3770000000002</v>
      </c>
      <c r="F79" s="38">
        <f t="shared" si="1"/>
        <v>1373.9790909090909</v>
      </c>
      <c r="H79" s="38"/>
    </row>
    <row r="80" spans="2:8" ht="48.75" customHeight="1" x14ac:dyDescent="0.25">
      <c r="B80" t="s">
        <v>583</v>
      </c>
      <c r="C80" t="s">
        <v>507</v>
      </c>
      <c r="D80">
        <v>37</v>
      </c>
      <c r="E80" s="38">
        <f>D80*Adaptadores!$A$2</f>
        <v>2250.34</v>
      </c>
      <c r="F80" s="38">
        <f t="shared" si="1"/>
        <v>2045.7636363636364</v>
      </c>
      <c r="H80" s="38"/>
    </row>
    <row r="81" spans="2:8" ht="50.25" customHeight="1" x14ac:dyDescent="0.25">
      <c r="B81" t="s">
        <v>564</v>
      </c>
      <c r="C81" t="s">
        <v>461</v>
      </c>
      <c r="D81">
        <v>72.5</v>
      </c>
      <c r="E81" s="38">
        <f>D81*Adaptadores!$A$2</f>
        <v>4409.45</v>
      </c>
      <c r="F81" s="38">
        <f t="shared" si="1"/>
        <v>4008.5909090909086</v>
      </c>
      <c r="H81" s="38"/>
    </row>
    <row r="82" spans="2:8" ht="46.5" customHeight="1" x14ac:dyDescent="0.25">
      <c r="B82" t="s">
        <v>565</v>
      </c>
      <c r="C82" t="s">
        <v>463</v>
      </c>
      <c r="D82">
        <v>3.2</v>
      </c>
      <c r="E82" s="38">
        <f>D82*Adaptadores!$A$2</f>
        <v>194.62400000000002</v>
      </c>
      <c r="F82" s="38">
        <f t="shared" si="1"/>
        <v>176.9309090909091</v>
      </c>
      <c r="H82" s="38"/>
    </row>
    <row r="83" spans="2:8" ht="61.5" customHeight="1" x14ac:dyDescent="0.25">
      <c r="B83" t="s">
        <v>566</v>
      </c>
      <c r="C83" t="s">
        <v>465</v>
      </c>
      <c r="D83">
        <v>0.7</v>
      </c>
      <c r="E83" s="38">
        <f>D83*Adaptadores!$A$2</f>
        <v>42.573999999999998</v>
      </c>
      <c r="F83" s="38">
        <f t="shared" si="1"/>
        <v>38.703636363636356</v>
      </c>
      <c r="H83" s="38"/>
    </row>
    <row r="84" spans="2:8" ht="43.5" customHeight="1" x14ac:dyDescent="0.25">
      <c r="B84" t="s">
        <v>568</v>
      </c>
      <c r="C84" t="s">
        <v>464</v>
      </c>
      <c r="D84">
        <v>7.35</v>
      </c>
      <c r="E84" s="38">
        <f>D84*Adaptadores!$A$2</f>
        <v>447.02699999999999</v>
      </c>
      <c r="F84" s="38">
        <f t="shared" si="1"/>
        <v>406.38818181818175</v>
      </c>
      <c r="H84" s="38"/>
    </row>
    <row r="85" spans="2:8" ht="48" customHeight="1" x14ac:dyDescent="0.25">
      <c r="B85" t="s">
        <v>572</v>
      </c>
      <c r="C85" t="s">
        <v>485</v>
      </c>
      <c r="D85">
        <v>3</v>
      </c>
      <c r="E85" s="38">
        <f>D85*Adaptadores!$A$2</f>
        <v>182.46</v>
      </c>
      <c r="F85" s="38">
        <f t="shared" si="1"/>
        <v>165.87272727272727</v>
      </c>
      <c r="H85" s="38"/>
    </row>
    <row r="86" spans="2:8" ht="21.75" customHeight="1" x14ac:dyDescent="0.25">
      <c r="B86" t="s">
        <v>573</v>
      </c>
      <c r="C86" t="s">
        <v>487</v>
      </c>
      <c r="D86">
        <v>9.35</v>
      </c>
      <c r="E86" s="38">
        <f>D86*Adaptadores!$A$2</f>
        <v>568.66700000000003</v>
      </c>
      <c r="F86" s="38">
        <f t="shared" si="1"/>
        <v>516.97</v>
      </c>
      <c r="H86" s="38"/>
    </row>
    <row r="87" spans="2:8" ht="16.5" customHeight="1" x14ac:dyDescent="0.25">
      <c r="B87" t="s">
        <v>574</v>
      </c>
      <c r="C87" t="s">
        <v>488</v>
      </c>
      <c r="D87">
        <v>14.5</v>
      </c>
      <c r="E87" s="38">
        <f>D87*Adaptadores!$A$2</f>
        <v>881.89</v>
      </c>
      <c r="F87" s="38">
        <f t="shared" si="1"/>
        <v>801.71818181818173</v>
      </c>
      <c r="H87" s="38"/>
    </row>
    <row r="88" spans="2:8" ht="13.5" customHeight="1" x14ac:dyDescent="0.25">
      <c r="B88" t="s">
        <v>575</v>
      </c>
      <c r="C88" t="s">
        <v>489</v>
      </c>
      <c r="D88">
        <v>20.75</v>
      </c>
      <c r="E88" s="38">
        <f>D88*Adaptadores!$A$2</f>
        <v>1262.0150000000001</v>
      </c>
      <c r="F88" s="38">
        <f t="shared" si="1"/>
        <v>1147.2863636363636</v>
      </c>
      <c r="H88" s="38"/>
    </row>
    <row r="89" spans="2:8" ht="18" customHeight="1" x14ac:dyDescent="0.25">
      <c r="B89" t="s">
        <v>576</v>
      </c>
      <c r="C89" t="s">
        <v>494</v>
      </c>
      <c r="D89">
        <v>11</v>
      </c>
      <c r="E89" s="38">
        <f>D89*Adaptadores!$A$2</f>
        <v>669.02</v>
      </c>
      <c r="F89" s="38">
        <f t="shared" si="1"/>
        <v>608.19999999999993</v>
      </c>
      <c r="H89" s="38"/>
    </row>
    <row r="90" spans="2:8" x14ac:dyDescent="0.25">
      <c r="B90" t="s">
        <v>577</v>
      </c>
      <c r="C90" t="s">
        <v>495</v>
      </c>
      <c r="D90">
        <v>14.5</v>
      </c>
      <c r="E90" s="38">
        <f>D90*Adaptadores!$A$2</f>
        <v>881.89</v>
      </c>
      <c r="F90" s="38">
        <f t="shared" si="1"/>
        <v>801.71818181818173</v>
      </c>
      <c r="H90" s="38"/>
    </row>
    <row r="91" spans="2:8" ht="20.25" customHeight="1" x14ac:dyDescent="0.25">
      <c r="B91" t="s">
        <v>579</v>
      </c>
      <c r="C91" t="s">
        <v>496</v>
      </c>
      <c r="D91">
        <v>20.7</v>
      </c>
      <c r="E91" s="38">
        <f>D91*Adaptadores!$A$2</f>
        <v>1258.9739999999999</v>
      </c>
      <c r="F91" s="38">
        <f t="shared" si="1"/>
        <v>1144.5218181818179</v>
      </c>
      <c r="H91" s="38"/>
    </row>
    <row r="92" spans="2:8" ht="32.25" customHeight="1" x14ac:dyDescent="0.25">
      <c r="B92" t="s">
        <v>578</v>
      </c>
      <c r="C92" t="s">
        <v>500</v>
      </c>
      <c r="D92">
        <v>1.85</v>
      </c>
      <c r="E92" s="38">
        <f>D92*Adaptadores!$A$2</f>
        <v>112.51700000000001</v>
      </c>
      <c r="F92" s="38">
        <f t="shared" si="1"/>
        <v>102.28818181818183</v>
      </c>
      <c r="H92" s="38"/>
    </row>
    <row r="93" spans="2:8" ht="22.5" customHeight="1" x14ac:dyDescent="0.25">
      <c r="B93" t="s">
        <v>580</v>
      </c>
      <c r="C93" t="s">
        <v>499</v>
      </c>
      <c r="D93">
        <v>14</v>
      </c>
      <c r="E93" s="38">
        <f>D93*Adaptadores!$A$2</f>
        <v>851.48</v>
      </c>
      <c r="F93" s="38">
        <f t="shared" si="1"/>
        <v>774.07272727272721</v>
      </c>
      <c r="H93" s="38"/>
    </row>
    <row r="94" spans="2:8" ht="19.5" customHeight="1" x14ac:dyDescent="0.25">
      <c r="B94" t="s">
        <v>663</v>
      </c>
      <c r="C94" t="s">
        <v>667</v>
      </c>
      <c r="D94">
        <v>20.85</v>
      </c>
      <c r="E94" s="38">
        <f>D94*Adaptadores!$A$2</f>
        <v>1268.097</v>
      </c>
      <c r="F94" s="38">
        <f t="shared" si="1"/>
        <v>1152.8154545454545</v>
      </c>
      <c r="H94" s="38"/>
    </row>
    <row r="95" spans="2:8" ht="15" customHeight="1" x14ac:dyDescent="0.25">
      <c r="B95" t="s">
        <v>664</v>
      </c>
      <c r="C95" t="s">
        <v>666</v>
      </c>
      <c r="D95">
        <v>22.5</v>
      </c>
      <c r="E95" s="38">
        <f>D95*Adaptadores!$A$2</f>
        <v>1368.45</v>
      </c>
      <c r="F95" s="38">
        <f t="shared" si="1"/>
        <v>1244.0454545454545</v>
      </c>
      <c r="H95" s="38"/>
    </row>
    <row r="96" spans="2:8" ht="42" customHeight="1" x14ac:dyDescent="0.25">
      <c r="B96" t="s">
        <v>657</v>
      </c>
      <c r="C96" t="s">
        <v>658</v>
      </c>
      <c r="D96">
        <v>1.45</v>
      </c>
      <c r="E96" s="38">
        <f>D96*Adaptadores!$A$2</f>
        <v>88.188999999999993</v>
      </c>
      <c r="F96" s="38">
        <f t="shared" si="1"/>
        <v>80.171818181818168</v>
      </c>
      <c r="H96" s="38">
        <f t="shared" ref="H96" si="2">G96/60</f>
        <v>0</v>
      </c>
    </row>
    <row r="97" spans="2:8" ht="56.25" customHeight="1" x14ac:dyDescent="0.25">
      <c r="B97" t="s">
        <v>560</v>
      </c>
      <c r="C97" t="s">
        <v>665</v>
      </c>
      <c r="D97">
        <v>49</v>
      </c>
      <c r="E97" s="38">
        <f>D97*Adaptadores!$A$2</f>
        <v>2980.18</v>
      </c>
      <c r="F97" s="38">
        <f t="shared" si="1"/>
        <v>2709.2545454545452</v>
      </c>
      <c r="H97" s="38"/>
    </row>
    <row r="98" spans="2:8" ht="57.75" customHeight="1" x14ac:dyDescent="0.25">
      <c r="B98" t="s">
        <v>567</v>
      </c>
      <c r="C98" t="s">
        <v>453</v>
      </c>
      <c r="D98">
        <v>46</v>
      </c>
      <c r="E98" s="38">
        <f>D98*Adaptadores!$A$2</f>
        <v>2797.72</v>
      </c>
      <c r="F98" s="38">
        <f t="shared" si="1"/>
        <v>2543.3818181818178</v>
      </c>
      <c r="H98" s="38"/>
    </row>
    <row r="99" spans="2:8" ht="41.25" customHeight="1" x14ac:dyDescent="0.25">
      <c r="B99" t="s">
        <v>581</v>
      </c>
      <c r="C99" t="s">
        <v>502</v>
      </c>
      <c r="D99">
        <v>44</v>
      </c>
      <c r="E99" s="38">
        <f>D99*Adaptadores!$A$2</f>
        <v>2676.08</v>
      </c>
      <c r="F99" s="38">
        <f t="shared" si="1"/>
        <v>2432.7999999999997</v>
      </c>
      <c r="H99" s="38"/>
    </row>
    <row r="100" spans="2:8" ht="46.5" customHeight="1" x14ac:dyDescent="0.25">
      <c r="B100" t="s">
        <v>582</v>
      </c>
      <c r="C100" t="s">
        <v>503</v>
      </c>
      <c r="D100">
        <v>44</v>
      </c>
      <c r="E100" s="38">
        <f>D100*Adaptadores!$A$2</f>
        <v>2676.08</v>
      </c>
      <c r="F100" s="38">
        <f t="shared" si="1"/>
        <v>2432.7999999999997</v>
      </c>
      <c r="H100" s="38"/>
    </row>
    <row r="101" spans="2:8" ht="49.5" customHeight="1" x14ac:dyDescent="0.25">
      <c r="B101" t="s">
        <v>675</v>
      </c>
      <c r="C101" t="s">
        <v>673</v>
      </c>
      <c r="D101">
        <v>16.350000000000001</v>
      </c>
      <c r="E101" s="38">
        <f>D101*Adaptadores!$A$2</f>
        <v>994.40700000000004</v>
      </c>
      <c r="F101" s="38">
        <f t="shared" si="1"/>
        <v>904.00636363636363</v>
      </c>
      <c r="H101" s="38"/>
    </row>
    <row r="102" spans="2:8" ht="49.5" customHeight="1" x14ac:dyDescent="0.25">
      <c r="B102" t="s">
        <v>676</v>
      </c>
      <c r="C102" t="s">
        <v>674</v>
      </c>
      <c r="D102">
        <v>19.2</v>
      </c>
      <c r="E102" s="38">
        <f>D102*Adaptadores!$A$2</f>
        <v>1167.7439999999999</v>
      </c>
      <c r="F102" s="38">
        <f t="shared" si="1"/>
        <v>1061.5854545454545</v>
      </c>
      <c r="H102" s="38"/>
    </row>
    <row r="103" spans="2:8" ht="43.5" customHeight="1" x14ac:dyDescent="0.25">
      <c r="B103" t="s">
        <v>584</v>
      </c>
      <c r="C103" t="s">
        <v>508</v>
      </c>
      <c r="D103">
        <v>7.5</v>
      </c>
      <c r="E103" s="38">
        <f>D103*Adaptadores!$A$2</f>
        <v>456.15</v>
      </c>
      <c r="F103" s="38">
        <f t="shared" si="1"/>
        <v>414.68181818181813</v>
      </c>
      <c r="H103" s="38"/>
    </row>
    <row r="104" spans="2:8" ht="36.75" customHeight="1" x14ac:dyDescent="0.25">
      <c r="B104" t="s">
        <v>586</v>
      </c>
      <c r="C104" t="s">
        <v>521</v>
      </c>
      <c r="D104">
        <v>12.5</v>
      </c>
      <c r="E104" s="38">
        <f>D104*Adaptadores!$A$2</f>
        <v>760.25</v>
      </c>
      <c r="F104" s="38">
        <f t="shared" si="1"/>
        <v>691.13636363636363</v>
      </c>
      <c r="H104" s="38"/>
    </row>
    <row r="105" spans="2:8" ht="45.75" customHeight="1" x14ac:dyDescent="0.25">
      <c r="B105" t="s">
        <v>678</v>
      </c>
      <c r="C105" t="s">
        <v>680</v>
      </c>
      <c r="D105">
        <v>8.32</v>
      </c>
      <c r="E105" s="38">
        <f>D105*Adaptadores!$A$2</f>
        <v>506.0224</v>
      </c>
      <c r="F105" s="38">
        <f t="shared" si="1"/>
        <v>460.02036363636358</v>
      </c>
      <c r="H105" s="38"/>
    </row>
    <row r="106" spans="2:8" ht="45.75" customHeight="1" x14ac:dyDescent="0.25">
      <c r="B106" t="s">
        <v>677</v>
      </c>
      <c r="C106" t="s">
        <v>679</v>
      </c>
      <c r="D106">
        <v>11</v>
      </c>
      <c r="E106" s="38">
        <f>D106*Adaptadores!$A$2</f>
        <v>669.02</v>
      </c>
      <c r="F106" s="38">
        <f t="shared" si="1"/>
        <v>608.19999999999993</v>
      </c>
      <c r="H106" s="38"/>
    </row>
    <row r="107" spans="2:8" ht="40.5" customHeight="1" x14ac:dyDescent="0.25">
      <c r="B107" t="s">
        <v>639</v>
      </c>
      <c r="C107" t="s">
        <v>764</v>
      </c>
      <c r="D107">
        <v>11.25</v>
      </c>
      <c r="E107" s="38">
        <f>D107*Adaptadores!$A$2</f>
        <v>684.22500000000002</v>
      </c>
      <c r="F107" s="38">
        <f t="shared" si="1"/>
        <v>622.02272727272725</v>
      </c>
      <c r="H107" s="38"/>
    </row>
    <row r="108" spans="2:8" ht="54.75" customHeight="1" x14ac:dyDescent="0.25">
      <c r="B108" t="s">
        <v>643</v>
      </c>
      <c r="C108" t="s">
        <v>642</v>
      </c>
      <c r="D108">
        <v>11.83</v>
      </c>
      <c r="E108" s="38">
        <f>D108*Adaptadores!$A$2</f>
        <v>719.50059999999996</v>
      </c>
      <c r="F108" s="38">
        <f t="shared" si="1"/>
        <v>654.09145454545444</v>
      </c>
      <c r="H108" s="38"/>
    </row>
    <row r="109" spans="2:8" ht="54.75" customHeight="1" x14ac:dyDescent="0.25">
      <c r="B109" t="s">
        <v>644</v>
      </c>
      <c r="C109" t="s">
        <v>645</v>
      </c>
      <c r="D109">
        <v>11.83</v>
      </c>
      <c r="E109" s="38">
        <f>D109*Adaptadores!$A$2</f>
        <v>719.50059999999996</v>
      </c>
      <c r="F109" s="38">
        <f t="shared" si="1"/>
        <v>654.09145454545444</v>
      </c>
      <c r="H109" s="38"/>
    </row>
    <row r="110" spans="2:8" ht="54.75" customHeight="1" x14ac:dyDescent="0.25">
      <c r="B110" t="s">
        <v>647</v>
      </c>
      <c r="C110" t="s">
        <v>646</v>
      </c>
      <c r="D110">
        <v>15.83</v>
      </c>
      <c r="E110" s="38">
        <f>D110*Adaptadores!$A$2</f>
        <v>962.78060000000005</v>
      </c>
      <c r="F110" s="38">
        <f t="shared" si="1"/>
        <v>875.25509090909088</v>
      </c>
      <c r="H110" s="38"/>
    </row>
    <row r="111" spans="2:8" ht="54.75" customHeight="1" x14ac:dyDescent="0.25">
      <c r="B111" t="s">
        <v>648</v>
      </c>
      <c r="C111" t="s">
        <v>649</v>
      </c>
      <c r="D111">
        <v>9.1999999999999993</v>
      </c>
      <c r="E111" s="38">
        <f>D111*Adaptadores!$A$2</f>
        <v>559.54399999999998</v>
      </c>
      <c r="F111" s="38">
        <f t="shared" si="1"/>
        <v>508.67636363636359</v>
      </c>
      <c r="H111" s="38"/>
    </row>
    <row r="112" spans="2:8" ht="54.75" customHeight="1" x14ac:dyDescent="0.25">
      <c r="B112" t="s">
        <v>704</v>
      </c>
      <c r="C112" s="47" t="s">
        <v>684</v>
      </c>
      <c r="D112">
        <v>1.48</v>
      </c>
      <c r="E112" s="38">
        <f>D112*Adaptadores!$A$2</f>
        <v>90.013599999999997</v>
      </c>
      <c r="F112" s="38">
        <f t="shared" si="1"/>
        <v>81.830545454545444</v>
      </c>
      <c r="H112" s="38"/>
    </row>
    <row r="113" spans="2:8" ht="54.75" customHeight="1" x14ac:dyDescent="0.25">
      <c r="B113" t="s">
        <v>687</v>
      </c>
      <c r="C113" t="s">
        <v>705</v>
      </c>
      <c r="D113">
        <v>2.5</v>
      </c>
      <c r="E113" s="38">
        <f>D113*Adaptadores!$A$2</f>
        <v>152.05000000000001</v>
      </c>
      <c r="F113" s="38">
        <f t="shared" si="1"/>
        <v>138.22727272727272</v>
      </c>
      <c r="H113" s="38"/>
    </row>
    <row r="114" spans="2:8" ht="58.5" customHeight="1" x14ac:dyDescent="0.25">
      <c r="B114" t="s">
        <v>685</v>
      </c>
      <c r="C114" t="s">
        <v>681</v>
      </c>
      <c r="D114">
        <v>3.36</v>
      </c>
      <c r="E114" s="38">
        <f>D114*Adaptadores!$A$2</f>
        <v>204.3552</v>
      </c>
      <c r="F114" s="38">
        <f t="shared" si="1"/>
        <v>185.77745454545453</v>
      </c>
      <c r="H114" s="38"/>
    </row>
    <row r="115" spans="2:8" ht="16.5" customHeight="1" x14ac:dyDescent="0.25">
      <c r="B115" t="s">
        <v>686</v>
      </c>
      <c r="C115" t="s">
        <v>682</v>
      </c>
      <c r="D115">
        <v>3.36</v>
      </c>
      <c r="E115" s="38">
        <f>D115*Adaptadores!$A$2</f>
        <v>204.3552</v>
      </c>
      <c r="F115" s="38">
        <f t="shared" si="1"/>
        <v>185.77745454545453</v>
      </c>
      <c r="H115" s="38"/>
    </row>
    <row r="116" spans="2:8" ht="17.25" customHeight="1" x14ac:dyDescent="0.25">
      <c r="B116" t="s">
        <v>688</v>
      </c>
      <c r="C116" s="47" t="s">
        <v>683</v>
      </c>
      <c r="D116">
        <v>4.96</v>
      </c>
      <c r="E116" s="38">
        <f>D116*Adaptadores!$A$2</f>
        <v>301.66719999999998</v>
      </c>
      <c r="F116" s="38">
        <f t="shared" si="1"/>
        <v>274.24290909090905</v>
      </c>
      <c r="H116" s="38"/>
    </row>
    <row r="117" spans="2:8" ht="57" customHeight="1" x14ac:dyDescent="0.25">
      <c r="B117" t="s">
        <v>720</v>
      </c>
      <c r="C117" t="s">
        <v>689</v>
      </c>
      <c r="D117">
        <v>11.6</v>
      </c>
      <c r="E117" s="38">
        <f>D117*Adaptadores!$A$2</f>
        <v>705.51199999999994</v>
      </c>
      <c r="F117" s="38">
        <f t="shared" si="1"/>
        <v>641.37454545454534</v>
      </c>
      <c r="H117" s="38"/>
    </row>
    <row r="118" spans="2:8" ht="21" customHeight="1" x14ac:dyDescent="0.25">
      <c r="B118" t="s">
        <v>721</v>
      </c>
      <c r="C118" t="s">
        <v>690</v>
      </c>
      <c r="D118">
        <v>4.96</v>
      </c>
      <c r="E118" s="38">
        <f>D118*Adaptadores!$A$2</f>
        <v>301.66719999999998</v>
      </c>
      <c r="F118" s="38">
        <f t="shared" si="1"/>
        <v>274.24290909090905</v>
      </c>
      <c r="H118" s="38"/>
    </row>
    <row r="119" spans="2:8" ht="16.5" customHeight="1" x14ac:dyDescent="0.25">
      <c r="B119" t="s">
        <v>722</v>
      </c>
      <c r="C119" t="s">
        <v>691</v>
      </c>
      <c r="D119">
        <v>2.4500000000000002</v>
      </c>
      <c r="E119" s="38">
        <f>D119*Adaptadores!$A$2</f>
        <v>149.00900000000001</v>
      </c>
      <c r="F119" s="38">
        <f t="shared" si="1"/>
        <v>135.46272727272728</v>
      </c>
      <c r="H119" s="38"/>
    </row>
    <row r="120" spans="2:8" x14ac:dyDescent="0.25">
      <c r="B120" t="s">
        <v>723</v>
      </c>
      <c r="C120" t="s">
        <v>692</v>
      </c>
      <c r="D120">
        <v>2.2999999999999998</v>
      </c>
      <c r="E120" s="38">
        <f>D120*Adaptadores!$A$2</f>
        <v>139.886</v>
      </c>
      <c r="F120" s="38">
        <f t="shared" si="1"/>
        <v>127.1690909090909</v>
      </c>
      <c r="H120" s="38"/>
    </row>
    <row r="121" spans="2:8" x14ac:dyDescent="0.25">
      <c r="B121" t="s">
        <v>724</v>
      </c>
      <c r="C121" t="s">
        <v>693</v>
      </c>
      <c r="D121">
        <v>2</v>
      </c>
      <c r="E121" s="38">
        <f>D121*Adaptadores!$A$2</f>
        <v>121.64</v>
      </c>
      <c r="F121" s="38">
        <f t="shared" si="1"/>
        <v>110.58181818181818</v>
      </c>
      <c r="H121" s="38"/>
    </row>
    <row r="122" spans="2:8" ht="54.75" customHeight="1" x14ac:dyDescent="0.25">
      <c r="B122" t="s">
        <v>716</v>
      </c>
      <c r="C122" t="s">
        <v>694</v>
      </c>
      <c r="D122">
        <v>8.4</v>
      </c>
      <c r="E122" s="38">
        <f>D122*Adaptadores!$A$2</f>
        <v>510.88800000000003</v>
      </c>
      <c r="F122" s="38">
        <f t="shared" si="1"/>
        <v>464.44363636363636</v>
      </c>
      <c r="H122" s="38"/>
    </row>
    <row r="123" spans="2:8" x14ac:dyDescent="0.25">
      <c r="B123" t="s">
        <v>715</v>
      </c>
      <c r="C123" t="s">
        <v>695</v>
      </c>
      <c r="D123">
        <v>5.8</v>
      </c>
      <c r="E123" s="38">
        <f>D123*Adaptadores!$A$2</f>
        <v>352.75599999999997</v>
      </c>
      <c r="F123" s="38">
        <f t="shared" si="1"/>
        <v>320.68727272727267</v>
      </c>
      <c r="H123" s="38"/>
    </row>
    <row r="124" spans="2:8" x14ac:dyDescent="0.25">
      <c r="B124" t="s">
        <v>714</v>
      </c>
      <c r="C124" t="s">
        <v>719</v>
      </c>
      <c r="D124">
        <v>2.4500000000000002</v>
      </c>
      <c r="E124" s="38">
        <f>D124*Adaptadores!$A$2</f>
        <v>149.00900000000001</v>
      </c>
      <c r="F124" s="38">
        <f t="shared" si="1"/>
        <v>135.46272727272728</v>
      </c>
      <c r="H124" s="38"/>
    </row>
    <row r="125" spans="2:8" x14ac:dyDescent="0.25">
      <c r="B125" t="s">
        <v>717</v>
      </c>
      <c r="C125" t="s">
        <v>718</v>
      </c>
      <c r="D125">
        <v>2.4500000000000002</v>
      </c>
      <c r="E125" s="38">
        <f>D125*Adaptadores!$A$2</f>
        <v>149.00900000000001</v>
      </c>
      <c r="F125" s="38">
        <f t="shared" si="1"/>
        <v>135.46272727272728</v>
      </c>
      <c r="H125" s="38"/>
    </row>
    <row r="126" spans="2:8" x14ac:dyDescent="0.25">
      <c r="B126" t="s">
        <v>713</v>
      </c>
      <c r="C126" t="s">
        <v>696</v>
      </c>
      <c r="D126">
        <v>2.2999999999999998</v>
      </c>
      <c r="E126" s="38">
        <f>D126*Adaptadores!$A$2</f>
        <v>139.886</v>
      </c>
      <c r="F126" s="38">
        <f t="shared" ref="F126:F134" si="3">E126/1.1</f>
        <v>127.1690909090909</v>
      </c>
      <c r="H126" s="38"/>
    </row>
    <row r="127" spans="2:8" ht="58.5" customHeight="1" x14ac:dyDescent="0.25">
      <c r="B127" t="s">
        <v>725</v>
      </c>
      <c r="C127" t="s">
        <v>697</v>
      </c>
      <c r="D127">
        <v>8.4</v>
      </c>
      <c r="E127" s="38">
        <f>D127*Adaptadores!$A$2</f>
        <v>510.88800000000003</v>
      </c>
      <c r="F127" s="38">
        <f t="shared" si="3"/>
        <v>464.44363636363636</v>
      </c>
      <c r="H127" s="38"/>
    </row>
    <row r="128" spans="2:8" x14ac:dyDescent="0.25">
      <c r="B128" t="s">
        <v>711</v>
      </c>
      <c r="C128" t="s">
        <v>698</v>
      </c>
      <c r="D128">
        <v>5.8</v>
      </c>
      <c r="E128" s="38">
        <f>D128*Adaptadores!$A$2</f>
        <v>352.75599999999997</v>
      </c>
      <c r="F128" s="38">
        <f t="shared" si="3"/>
        <v>320.68727272727267</v>
      </c>
      <c r="H128" s="38"/>
    </row>
    <row r="129" spans="2:8" x14ac:dyDescent="0.25">
      <c r="B129" t="s">
        <v>712</v>
      </c>
      <c r="C129" t="s">
        <v>699</v>
      </c>
      <c r="D129">
        <v>3.66</v>
      </c>
      <c r="E129" s="38">
        <f>D129*Adaptadores!$A$2</f>
        <v>222.60120000000001</v>
      </c>
      <c r="F129" s="38">
        <f t="shared" si="3"/>
        <v>202.36472727272727</v>
      </c>
      <c r="H129" s="38"/>
    </row>
    <row r="130" spans="2:8" x14ac:dyDescent="0.25">
      <c r="B130" t="s">
        <v>710</v>
      </c>
      <c r="C130" t="s">
        <v>726</v>
      </c>
      <c r="D130">
        <v>3.82</v>
      </c>
      <c r="E130" s="38">
        <f>D130*Adaptadores!$A$2</f>
        <v>232.33239999999998</v>
      </c>
      <c r="F130" s="38">
        <f t="shared" si="3"/>
        <v>211.2112727272727</v>
      </c>
      <c r="H130" s="38"/>
    </row>
    <row r="131" spans="2:8" ht="50.25" customHeight="1" x14ac:dyDescent="0.25">
      <c r="B131" t="s">
        <v>706</v>
      </c>
      <c r="C131" t="s">
        <v>700</v>
      </c>
      <c r="D131">
        <v>2</v>
      </c>
      <c r="E131" s="38">
        <f>D131*Adaptadores!$A$2</f>
        <v>121.64</v>
      </c>
      <c r="F131" s="38">
        <f t="shared" si="3"/>
        <v>110.58181818181818</v>
      </c>
      <c r="H131" s="38"/>
    </row>
    <row r="132" spans="2:8" x14ac:dyDescent="0.25">
      <c r="B132" t="s">
        <v>707</v>
      </c>
      <c r="C132" t="s">
        <v>701</v>
      </c>
      <c r="D132">
        <v>2</v>
      </c>
      <c r="E132" s="38">
        <f>D132*Adaptadores!$A$2</f>
        <v>121.64</v>
      </c>
      <c r="F132" s="38">
        <f t="shared" si="3"/>
        <v>110.58181818181818</v>
      </c>
      <c r="H132" s="38"/>
    </row>
    <row r="133" spans="2:8" x14ac:dyDescent="0.25">
      <c r="B133" t="s">
        <v>708</v>
      </c>
      <c r="C133" t="s">
        <v>702</v>
      </c>
      <c r="D133">
        <v>2</v>
      </c>
      <c r="E133" s="38">
        <f>D133*Adaptadores!$A$2</f>
        <v>121.64</v>
      </c>
      <c r="F133" s="38">
        <f t="shared" si="3"/>
        <v>110.58181818181818</v>
      </c>
      <c r="H133" s="38"/>
    </row>
    <row r="134" spans="2:8" x14ac:dyDescent="0.25">
      <c r="B134" t="s">
        <v>709</v>
      </c>
      <c r="C134" t="s">
        <v>703</v>
      </c>
      <c r="D134">
        <v>2.4500000000000002</v>
      </c>
      <c r="E134" s="38">
        <f>D134*Adaptadores!$A$2</f>
        <v>149.00900000000001</v>
      </c>
      <c r="F134" s="38">
        <f t="shared" si="3"/>
        <v>135.46272727272728</v>
      </c>
      <c r="H134" s="38"/>
    </row>
    <row r="135" spans="2:8" x14ac:dyDescent="0.25">
      <c r="E135" s="38"/>
      <c r="F135" s="38"/>
      <c r="H135" s="38"/>
    </row>
    <row r="136" spans="2:8" x14ac:dyDescent="0.25">
      <c r="B136" t="s">
        <v>731</v>
      </c>
      <c r="C136" t="s">
        <v>732</v>
      </c>
      <c r="E136" s="38"/>
      <c r="F136" s="38"/>
    </row>
    <row r="137" spans="2:8" x14ac:dyDescent="0.25">
      <c r="F137" s="38"/>
    </row>
    <row r="138" spans="2:8" x14ac:dyDescent="0.25">
      <c r="F138" s="38"/>
    </row>
    <row r="139" spans="2:8" x14ac:dyDescent="0.25">
      <c r="F139" s="38"/>
    </row>
    <row r="140" spans="2:8" x14ac:dyDescent="0.25">
      <c r="F140" s="38"/>
    </row>
  </sheetData>
  <phoneticPr fontId="19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61DB3-D22F-4D7D-8953-F7E01AF4A4C9}">
  <dimension ref="B1:G13"/>
  <sheetViews>
    <sheetView workbookViewId="0">
      <selection activeCell="C11" sqref="C11:C12"/>
    </sheetView>
  </sheetViews>
  <sheetFormatPr baseColWidth="10" defaultRowHeight="15" x14ac:dyDescent="0.25"/>
  <cols>
    <col min="3" max="3" width="35" customWidth="1"/>
  </cols>
  <sheetData>
    <row r="1" spans="2:7" x14ac:dyDescent="0.25">
      <c r="D1" s="48"/>
    </row>
    <row r="2" spans="2:7" x14ac:dyDescent="0.25">
      <c r="D2" s="48" t="s">
        <v>355</v>
      </c>
      <c r="E2" s="48" t="s">
        <v>355</v>
      </c>
      <c r="F2" s="48" t="s">
        <v>760</v>
      </c>
    </row>
    <row r="3" spans="2:7" x14ac:dyDescent="0.25">
      <c r="C3" s="5"/>
      <c r="D3" s="50" t="s">
        <v>337</v>
      </c>
      <c r="E3" s="51" t="s">
        <v>369</v>
      </c>
      <c r="F3" s="51" t="s">
        <v>369</v>
      </c>
      <c r="G3" s="40"/>
    </row>
    <row r="4" spans="2:7" x14ac:dyDescent="0.25">
      <c r="B4" t="s">
        <v>272</v>
      </c>
      <c r="C4" t="s">
        <v>97</v>
      </c>
      <c r="D4" s="58">
        <v>6.5</v>
      </c>
      <c r="E4" s="59">
        <f>D4*Adaptadores!$A$2</f>
        <v>395.33</v>
      </c>
      <c r="F4" s="59">
        <f>E4/1.1</f>
        <v>359.39090909090902</v>
      </c>
      <c r="G4" s="40"/>
    </row>
    <row r="5" spans="2:7" x14ac:dyDescent="0.25">
      <c r="B5" t="s">
        <v>274</v>
      </c>
      <c r="C5" s="5" t="s">
        <v>273</v>
      </c>
      <c r="D5" s="58">
        <v>15</v>
      </c>
      <c r="E5" s="59">
        <f>D5*Adaptadores!$A$2</f>
        <v>912.3</v>
      </c>
      <c r="F5" s="59">
        <f t="shared" ref="F5:F12" si="0">E5/1.1</f>
        <v>829.36363636363626</v>
      </c>
      <c r="G5" s="40"/>
    </row>
    <row r="6" spans="2:7" x14ac:dyDescent="0.25">
      <c r="B6" t="s">
        <v>281</v>
      </c>
      <c r="C6" t="s">
        <v>333</v>
      </c>
      <c r="D6" s="58">
        <v>3.34</v>
      </c>
      <c r="E6" s="59">
        <f>D6*Adaptadores!$A$2</f>
        <v>203.1388</v>
      </c>
      <c r="F6" s="59">
        <f t="shared" si="0"/>
        <v>184.67163636363634</v>
      </c>
      <c r="G6" s="40"/>
    </row>
    <row r="7" spans="2:7" x14ac:dyDescent="0.25">
      <c r="B7" t="s">
        <v>282</v>
      </c>
      <c r="C7" t="s">
        <v>334</v>
      </c>
      <c r="D7" s="58">
        <v>3.34</v>
      </c>
      <c r="E7" s="59">
        <f>D7*Adaptadores!$A$2</f>
        <v>203.1388</v>
      </c>
      <c r="F7" s="59">
        <f t="shared" si="0"/>
        <v>184.67163636363634</v>
      </c>
      <c r="G7" s="40"/>
    </row>
    <row r="8" spans="2:7" x14ac:dyDescent="0.25">
      <c r="B8" t="s">
        <v>283</v>
      </c>
      <c r="C8" t="s">
        <v>332</v>
      </c>
      <c r="D8" s="58">
        <v>3.34</v>
      </c>
      <c r="E8" s="59">
        <f>D8*Adaptadores!$A$2</f>
        <v>203.1388</v>
      </c>
      <c r="F8" s="59">
        <f t="shared" si="0"/>
        <v>184.67163636363634</v>
      </c>
      <c r="G8" s="40"/>
    </row>
    <row r="9" spans="2:7" x14ac:dyDescent="0.25">
      <c r="B9" t="s">
        <v>284</v>
      </c>
      <c r="C9" t="s">
        <v>335</v>
      </c>
      <c r="D9" s="58">
        <v>3.34</v>
      </c>
      <c r="E9" s="59">
        <f>D9*Adaptadores!$A$2</f>
        <v>203.1388</v>
      </c>
      <c r="F9" s="59">
        <f t="shared" si="0"/>
        <v>184.67163636363634</v>
      </c>
      <c r="G9" s="40"/>
    </row>
    <row r="10" spans="2:7" x14ac:dyDescent="0.25">
      <c r="B10" t="s">
        <v>331</v>
      </c>
      <c r="C10" t="s">
        <v>336</v>
      </c>
      <c r="D10" s="58">
        <v>3.34</v>
      </c>
      <c r="E10" s="59">
        <f>D10*Adaptadores!$A$2</f>
        <v>203.1388</v>
      </c>
      <c r="F10" s="59">
        <f t="shared" si="0"/>
        <v>184.67163636363634</v>
      </c>
      <c r="G10" s="40"/>
    </row>
    <row r="11" spans="2:7" x14ac:dyDescent="0.25">
      <c r="B11" t="s">
        <v>408</v>
      </c>
      <c r="C11" s="43" t="s">
        <v>409</v>
      </c>
      <c r="D11" s="58">
        <v>9.15</v>
      </c>
      <c r="E11" s="59">
        <f>D11*Adaptadores!$A$2</f>
        <v>556.50300000000004</v>
      </c>
      <c r="F11" s="59">
        <f t="shared" si="0"/>
        <v>505.91181818181821</v>
      </c>
      <c r="G11" s="40"/>
    </row>
    <row r="12" spans="2:7" x14ac:dyDescent="0.25">
      <c r="B12" t="s">
        <v>475</v>
      </c>
      <c r="C12" s="43" t="s">
        <v>501</v>
      </c>
      <c r="D12" s="58">
        <v>6.5</v>
      </c>
      <c r="E12" s="59">
        <f>D12*Adaptadores!$A$2</f>
        <v>395.33</v>
      </c>
      <c r="F12" s="59">
        <f t="shared" si="0"/>
        <v>359.39090909090902</v>
      </c>
      <c r="G12" s="40"/>
    </row>
    <row r="13" spans="2:7" x14ac:dyDescent="0.25">
      <c r="C13" s="1"/>
      <c r="D13" s="27"/>
      <c r="E13" s="34"/>
      <c r="F13" s="1"/>
      <c r="G13" s="40"/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3"/>
  <sheetViews>
    <sheetView workbookViewId="0">
      <selection activeCell="A5" sqref="A5:XFD5"/>
    </sheetView>
  </sheetViews>
  <sheetFormatPr baseColWidth="10" defaultColWidth="10.7109375" defaultRowHeight="15" x14ac:dyDescent="0.25"/>
  <cols>
    <col min="3" max="3" width="39.42578125" bestFit="1" customWidth="1"/>
    <col min="4" max="4" width="8.140625" customWidth="1"/>
  </cols>
  <sheetData>
    <row r="1" spans="1:6" ht="16.5" customHeight="1" x14ac:dyDescent="0.3">
      <c r="A1" s="9"/>
    </row>
    <row r="2" spans="1:6" ht="16.5" customHeight="1" x14ac:dyDescent="0.25">
      <c r="B2" s="5"/>
      <c r="D2" s="1" t="s">
        <v>370</v>
      </c>
      <c r="E2" s="48" t="s">
        <v>355</v>
      </c>
      <c r="F2" s="48" t="s">
        <v>748</v>
      </c>
    </row>
    <row r="3" spans="1:6" ht="15.75" x14ac:dyDescent="0.3">
      <c r="A3" s="9"/>
      <c r="D3" s="50" t="s">
        <v>346</v>
      </c>
      <c r="E3" s="51" t="s">
        <v>369</v>
      </c>
      <c r="F3" s="13" t="s">
        <v>369</v>
      </c>
    </row>
    <row r="4" spans="1:6" ht="18.75" x14ac:dyDescent="0.4">
      <c r="A4" s="9"/>
      <c r="C4" s="56" t="s">
        <v>749</v>
      </c>
      <c r="D4" s="50"/>
      <c r="E4" s="51"/>
      <c r="F4" s="13"/>
    </row>
    <row r="5" spans="1:6" ht="18.75" x14ac:dyDescent="0.4">
      <c r="A5" s="9"/>
      <c r="C5" s="56"/>
      <c r="D5" s="50"/>
      <c r="E5" s="51"/>
      <c r="F5" s="13"/>
    </row>
    <row r="6" spans="1:6" x14ac:dyDescent="0.25">
      <c r="B6" s="5">
        <v>3020</v>
      </c>
      <c r="C6" s="5" t="s">
        <v>8</v>
      </c>
      <c r="D6" s="27">
        <v>11</v>
      </c>
      <c r="E6" s="34">
        <f>D6*Adaptadores!$A$2</f>
        <v>669.02</v>
      </c>
      <c r="F6" s="25">
        <f>E6/1.1</f>
        <v>608.19999999999993</v>
      </c>
    </row>
    <row r="7" spans="1:6" x14ac:dyDescent="0.25">
      <c r="B7" s="5">
        <v>3025</v>
      </c>
      <c r="C7" s="5" t="s">
        <v>9</v>
      </c>
      <c r="D7" s="27">
        <v>21</v>
      </c>
      <c r="E7" s="34">
        <f>D7*Adaptadores!$A$2</f>
        <v>1277.22</v>
      </c>
      <c r="F7" s="25">
        <f t="shared" ref="F7:F11" si="0">E7/1.1</f>
        <v>1161.1090909090908</v>
      </c>
    </row>
    <row r="8" spans="1:6" ht="57.75" customHeight="1" x14ac:dyDescent="0.25">
      <c r="B8" s="5" t="s">
        <v>125</v>
      </c>
      <c r="C8" s="5" t="s">
        <v>371</v>
      </c>
      <c r="D8" s="27">
        <v>45</v>
      </c>
      <c r="E8" s="34">
        <f>D8*Adaptadores!$A$2</f>
        <v>2736.9</v>
      </c>
      <c r="F8" s="25">
        <f t="shared" si="0"/>
        <v>2488.090909090909</v>
      </c>
    </row>
    <row r="9" spans="1:6" ht="68.25" customHeight="1" x14ac:dyDescent="0.25">
      <c r="B9" t="s">
        <v>126</v>
      </c>
      <c r="C9" s="5" t="s">
        <v>372</v>
      </c>
      <c r="D9" s="27">
        <v>80</v>
      </c>
      <c r="E9" s="34">
        <f>D9*Adaptadores!$A$2</f>
        <v>4865.6000000000004</v>
      </c>
      <c r="F9" s="25">
        <f t="shared" si="0"/>
        <v>4423.272727272727</v>
      </c>
    </row>
    <row r="10" spans="1:6" x14ac:dyDescent="0.25">
      <c r="B10" s="5"/>
      <c r="C10" s="5" t="s">
        <v>62</v>
      </c>
      <c r="D10" s="27">
        <v>8</v>
      </c>
      <c r="E10" s="34">
        <f>D10*Adaptadores!$A$2</f>
        <v>486.56</v>
      </c>
      <c r="F10" s="25">
        <f t="shared" si="0"/>
        <v>442.32727272727271</v>
      </c>
    </row>
    <row r="11" spans="1:6" ht="63" customHeight="1" x14ac:dyDescent="0.25">
      <c r="B11" s="5">
        <v>3001</v>
      </c>
      <c r="C11" s="5" t="s">
        <v>22</v>
      </c>
      <c r="D11" s="27">
        <v>15.5</v>
      </c>
      <c r="E11" s="34">
        <f>D11*Adaptadores!$A$2</f>
        <v>942.71</v>
      </c>
      <c r="F11" s="25">
        <f t="shared" si="0"/>
        <v>857.0090909090909</v>
      </c>
    </row>
    <row r="17" spans="5:5" x14ac:dyDescent="0.25">
      <c r="E17" s="34"/>
    </row>
    <row r="18" spans="5:5" x14ac:dyDescent="0.25">
      <c r="E18" s="34"/>
    </row>
    <row r="19" spans="5:5" x14ac:dyDescent="0.25">
      <c r="E19" s="34"/>
    </row>
    <row r="20" spans="5:5" x14ac:dyDescent="0.25">
      <c r="E20" s="34"/>
    </row>
    <row r="21" spans="5:5" x14ac:dyDescent="0.25">
      <c r="E21" s="34"/>
    </row>
    <row r="22" spans="5:5" x14ac:dyDescent="0.25">
      <c r="E22" s="34"/>
    </row>
    <row r="23" spans="5:5" x14ac:dyDescent="0.25">
      <c r="E23" s="34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0"/>
  <sheetViews>
    <sheetView topLeftCell="A16" workbookViewId="0">
      <selection activeCell="H13" sqref="H1:H1048576"/>
    </sheetView>
  </sheetViews>
  <sheetFormatPr baseColWidth="10" defaultColWidth="10.7109375" defaultRowHeight="15" x14ac:dyDescent="0.25"/>
  <cols>
    <col min="3" max="3" width="43.5703125" customWidth="1"/>
    <col min="4" max="4" width="8.85546875" customWidth="1"/>
    <col min="5" max="5" width="11.85546875" bestFit="1" customWidth="1"/>
  </cols>
  <sheetData>
    <row r="1" spans="1:6" ht="15.75" x14ac:dyDescent="0.3">
      <c r="A1" s="9"/>
    </row>
    <row r="2" spans="1:6" x14ac:dyDescent="0.25">
      <c r="B2" s="5"/>
      <c r="D2" s="27" t="s">
        <v>370</v>
      </c>
      <c r="E2" s="48" t="s">
        <v>355</v>
      </c>
      <c r="F2" s="51" t="s">
        <v>760</v>
      </c>
    </row>
    <row r="3" spans="1:6" x14ac:dyDescent="0.25">
      <c r="B3" s="5"/>
      <c r="C3" s="5"/>
      <c r="D3" s="50" t="s">
        <v>346</v>
      </c>
      <c r="E3" s="13" t="s">
        <v>369</v>
      </c>
      <c r="F3" s="51" t="s">
        <v>369</v>
      </c>
    </row>
    <row r="4" spans="1:6" ht="15.75" x14ac:dyDescent="0.3">
      <c r="B4" s="5"/>
      <c r="C4" s="6" t="s">
        <v>751</v>
      </c>
      <c r="D4" s="27"/>
      <c r="F4" s="34"/>
    </row>
    <row r="5" spans="1:6" x14ac:dyDescent="0.25">
      <c r="B5" s="5"/>
      <c r="C5" s="5"/>
      <c r="D5" s="27"/>
      <c r="E5" s="25"/>
      <c r="F5" s="25"/>
    </row>
    <row r="6" spans="1:6" x14ac:dyDescent="0.25">
      <c r="B6" s="5" t="s">
        <v>241</v>
      </c>
      <c r="C6" s="5" t="s">
        <v>224</v>
      </c>
      <c r="D6" s="27">
        <v>25</v>
      </c>
      <c r="E6" s="25">
        <f>D6*Adaptadores!$A$2</f>
        <v>1520.5</v>
      </c>
      <c r="F6" s="25">
        <f>E6/1.1</f>
        <v>1382.2727272727273</v>
      </c>
    </row>
    <row r="7" spans="1:6" ht="61.5" customHeight="1" x14ac:dyDescent="0.25">
      <c r="B7" s="5" t="s">
        <v>242</v>
      </c>
      <c r="C7" s="5" t="s">
        <v>750</v>
      </c>
      <c r="D7" s="27">
        <v>10</v>
      </c>
      <c r="E7" s="25">
        <f>D7*Adaptadores!$A$2</f>
        <v>608.20000000000005</v>
      </c>
      <c r="F7" s="25">
        <f t="shared" ref="F7:F29" si="0">E7/1.1</f>
        <v>552.90909090909088</v>
      </c>
    </row>
    <row r="8" spans="1:6" ht="63.75" customHeight="1" x14ac:dyDescent="0.25">
      <c r="B8" s="5" t="s">
        <v>243</v>
      </c>
      <c r="C8" t="s">
        <v>61</v>
      </c>
      <c r="D8" s="27">
        <v>8.3000000000000007</v>
      </c>
      <c r="E8" s="25">
        <f>D8*Adaptadores!$A$2</f>
        <v>504.80600000000004</v>
      </c>
      <c r="F8" s="25">
        <f t="shared" si="0"/>
        <v>458.91454545454548</v>
      </c>
    </row>
    <row r="9" spans="1:6" ht="65.25" customHeight="1" x14ac:dyDescent="0.25">
      <c r="B9" s="5" t="s">
        <v>244</v>
      </c>
      <c r="C9" s="5" t="s">
        <v>225</v>
      </c>
      <c r="D9" s="27">
        <v>11</v>
      </c>
      <c r="E9" s="25">
        <f>D9*Adaptadores!$A$2</f>
        <v>669.02</v>
      </c>
      <c r="F9" s="25">
        <f t="shared" si="0"/>
        <v>608.19999999999993</v>
      </c>
    </row>
    <row r="10" spans="1:6" ht="52.5" customHeight="1" x14ac:dyDescent="0.25">
      <c r="B10" s="5" t="s">
        <v>307</v>
      </c>
      <c r="C10" t="s">
        <v>161</v>
      </c>
      <c r="D10" s="27">
        <v>3.1</v>
      </c>
      <c r="E10" s="25">
        <f>D10*Adaptadores!$A$2</f>
        <v>188.542</v>
      </c>
      <c r="F10" s="25">
        <f t="shared" si="0"/>
        <v>171.40181818181816</v>
      </c>
    </row>
    <row r="11" spans="1:6" ht="56.25" customHeight="1" x14ac:dyDescent="0.25">
      <c r="B11" s="5" t="s">
        <v>245</v>
      </c>
      <c r="C11" t="s">
        <v>129</v>
      </c>
      <c r="D11" s="27">
        <v>29</v>
      </c>
      <c r="E11" s="25">
        <f>D11*Adaptadores!$A$2</f>
        <v>1763.78</v>
      </c>
      <c r="F11" s="25">
        <f t="shared" si="0"/>
        <v>1603.4363636363635</v>
      </c>
    </row>
    <row r="12" spans="1:6" ht="18.75" customHeight="1" x14ac:dyDescent="0.25">
      <c r="B12" s="5"/>
      <c r="D12" s="27"/>
      <c r="E12" s="25"/>
      <c r="F12" s="25"/>
    </row>
    <row r="13" spans="1:6" ht="17.25" customHeight="1" x14ac:dyDescent="0.4">
      <c r="B13" s="5"/>
      <c r="C13" s="56" t="s">
        <v>752</v>
      </c>
      <c r="D13" s="27"/>
      <c r="E13" s="25"/>
      <c r="F13" s="25"/>
    </row>
    <row r="14" spans="1:6" x14ac:dyDescent="0.25">
      <c r="B14" t="s">
        <v>246</v>
      </c>
      <c r="C14" t="s">
        <v>154</v>
      </c>
      <c r="D14" s="27">
        <v>7.41</v>
      </c>
      <c r="E14" s="25"/>
      <c r="F14" s="25"/>
    </row>
    <row r="15" spans="1:6" x14ac:dyDescent="0.25">
      <c r="B15" t="s">
        <v>247</v>
      </c>
      <c r="C15" t="s">
        <v>155</v>
      </c>
      <c r="D15" s="27">
        <v>9.5299999999999994</v>
      </c>
      <c r="E15" s="25"/>
      <c r="F15" s="25"/>
    </row>
    <row r="16" spans="1:6" x14ac:dyDescent="0.25">
      <c r="B16" s="5" t="s">
        <v>381</v>
      </c>
      <c r="C16" t="s">
        <v>379</v>
      </c>
      <c r="D16" s="27">
        <v>5</v>
      </c>
      <c r="E16" s="25">
        <f>D16*Adaptadores!$A$2</f>
        <v>304.10000000000002</v>
      </c>
      <c r="F16" s="25">
        <f t="shared" si="0"/>
        <v>276.45454545454544</v>
      </c>
    </row>
    <row r="17" spans="2:6" x14ac:dyDescent="0.25">
      <c r="B17" s="5" t="s">
        <v>382</v>
      </c>
      <c r="C17" t="s">
        <v>753</v>
      </c>
      <c r="D17" s="27">
        <v>4.2</v>
      </c>
      <c r="E17" s="25">
        <f>D17*Adaptadores!$A$2</f>
        <v>255.44400000000002</v>
      </c>
      <c r="F17" s="25">
        <f t="shared" si="0"/>
        <v>232.22181818181818</v>
      </c>
    </row>
    <row r="18" spans="2:6" x14ac:dyDescent="0.25">
      <c r="B18" s="5" t="s">
        <v>325</v>
      </c>
      <c r="C18" t="s">
        <v>204</v>
      </c>
      <c r="D18" s="27">
        <v>0.64</v>
      </c>
      <c r="E18" s="25">
        <f>D18*Adaptadores!$A$2</f>
        <v>38.924799999999998</v>
      </c>
      <c r="F18" s="25">
        <f t="shared" si="0"/>
        <v>35.386181818181811</v>
      </c>
    </row>
    <row r="19" spans="2:6" x14ac:dyDescent="0.25">
      <c r="B19" s="5" t="s">
        <v>326</v>
      </c>
      <c r="C19" t="s">
        <v>205</v>
      </c>
      <c r="D19" s="27">
        <v>0.95</v>
      </c>
      <c r="E19" s="25">
        <f>D19*Adaptadores!$A$2</f>
        <v>57.778999999999996</v>
      </c>
      <c r="F19" s="25">
        <f t="shared" si="0"/>
        <v>52.526363636363627</v>
      </c>
    </row>
    <row r="20" spans="2:6" x14ac:dyDescent="0.25">
      <c r="B20" t="s">
        <v>322</v>
      </c>
      <c r="C20" s="1" t="s">
        <v>386</v>
      </c>
      <c r="D20" s="27">
        <v>4.17</v>
      </c>
      <c r="E20" s="25">
        <f>D20*Adaptadores!$A$2</f>
        <v>253.61939999999998</v>
      </c>
      <c r="F20" s="25">
        <f t="shared" si="0"/>
        <v>230.56309090909087</v>
      </c>
    </row>
    <row r="21" spans="2:6" x14ac:dyDescent="0.25">
      <c r="B21" s="5" t="s">
        <v>323</v>
      </c>
      <c r="C21" s="1" t="s">
        <v>380</v>
      </c>
      <c r="D21" s="27">
        <v>0.2</v>
      </c>
      <c r="E21" s="25">
        <f>D21*Adaptadores!$A$2</f>
        <v>12.164000000000001</v>
      </c>
      <c r="F21" s="25">
        <f t="shared" si="0"/>
        <v>11.058181818181819</v>
      </c>
    </row>
    <row r="22" spans="2:6" x14ac:dyDescent="0.25">
      <c r="B22" s="5" t="s">
        <v>324</v>
      </c>
      <c r="C22" s="1" t="s">
        <v>383</v>
      </c>
      <c r="D22" s="27">
        <v>0.45</v>
      </c>
      <c r="E22" s="25">
        <f>D22*Adaptadores!$A$2</f>
        <v>27.369</v>
      </c>
      <c r="F22" s="25">
        <f t="shared" si="0"/>
        <v>24.880909090909089</v>
      </c>
    </row>
    <row r="23" spans="2:6" x14ac:dyDescent="0.25">
      <c r="B23" s="1" t="s">
        <v>384</v>
      </c>
      <c r="C23" s="1" t="s">
        <v>385</v>
      </c>
      <c r="D23" s="27">
        <v>1.9</v>
      </c>
      <c r="E23" s="25">
        <f>D23*Adaptadores!$A$2</f>
        <v>115.55799999999999</v>
      </c>
      <c r="F23" s="25">
        <f t="shared" si="0"/>
        <v>105.05272727272725</v>
      </c>
    </row>
    <row r="24" spans="2:6" x14ac:dyDescent="0.25">
      <c r="B24" s="1"/>
      <c r="C24" s="1"/>
      <c r="D24" s="27"/>
      <c r="E24" s="25"/>
      <c r="F24" s="25"/>
    </row>
    <row r="25" spans="2:6" ht="18.75" x14ac:dyDescent="0.4">
      <c r="B25" s="1"/>
      <c r="C25" s="12" t="s">
        <v>116</v>
      </c>
      <c r="D25" s="27"/>
      <c r="E25" s="25"/>
      <c r="F25" s="25"/>
    </row>
    <row r="26" spans="2:6" ht="15" customHeight="1" x14ac:dyDescent="0.25">
      <c r="B26" t="s">
        <v>248</v>
      </c>
      <c r="C26" t="s">
        <v>123</v>
      </c>
      <c r="D26" s="27">
        <v>8</v>
      </c>
      <c r="E26" s="25">
        <f>D26*Adaptadores!$A$2</f>
        <v>486.56</v>
      </c>
      <c r="F26" s="25">
        <f t="shared" si="0"/>
        <v>442.32727272727271</v>
      </c>
    </row>
    <row r="27" spans="2:6" ht="18.75" customHeight="1" x14ac:dyDescent="0.25">
      <c r="B27" t="s">
        <v>249</v>
      </c>
      <c r="C27" t="s">
        <v>124</v>
      </c>
      <c r="D27" s="27"/>
      <c r="E27" s="25">
        <f>D27*Adaptadores!$A$2</f>
        <v>0</v>
      </c>
      <c r="F27" s="25">
        <f t="shared" si="0"/>
        <v>0</v>
      </c>
    </row>
    <row r="28" spans="2:6" x14ac:dyDescent="0.25">
      <c r="B28" t="s">
        <v>407</v>
      </c>
      <c r="C28" t="s">
        <v>406</v>
      </c>
      <c r="D28">
        <v>3.5</v>
      </c>
      <c r="E28" s="25">
        <f>D28*Adaptadores!$A$2</f>
        <v>212.87</v>
      </c>
      <c r="F28" s="25">
        <f t="shared" si="0"/>
        <v>193.5181818181818</v>
      </c>
    </row>
    <row r="29" spans="2:6" x14ac:dyDescent="0.25">
      <c r="E29" s="25"/>
      <c r="F29" s="25">
        <f t="shared" si="0"/>
        <v>0</v>
      </c>
    </row>
    <row r="30" spans="2:6" x14ac:dyDescent="0.25">
      <c r="E30" s="25"/>
      <c r="F30" s="25"/>
    </row>
    <row r="31" spans="2:6" x14ac:dyDescent="0.25">
      <c r="E31" s="25"/>
      <c r="F31" s="25"/>
    </row>
    <row r="32" spans="2:6" x14ac:dyDescent="0.25">
      <c r="E32" s="25"/>
      <c r="F32" s="25"/>
    </row>
    <row r="33" spans="5:6" x14ac:dyDescent="0.25">
      <c r="E33" s="25"/>
      <c r="F33" s="25"/>
    </row>
    <row r="34" spans="5:6" x14ac:dyDescent="0.25">
      <c r="E34" s="25"/>
      <c r="F34" s="25"/>
    </row>
    <row r="35" spans="5:6" x14ac:dyDescent="0.25">
      <c r="E35" s="25"/>
      <c r="F35" s="25"/>
    </row>
    <row r="36" spans="5:6" x14ac:dyDescent="0.25">
      <c r="E36" s="25"/>
      <c r="F36" s="25"/>
    </row>
    <row r="37" spans="5:6" x14ac:dyDescent="0.25">
      <c r="E37" s="25"/>
      <c r="F37" s="25"/>
    </row>
    <row r="38" spans="5:6" x14ac:dyDescent="0.25">
      <c r="E38" s="25"/>
      <c r="F38" s="25"/>
    </row>
    <row r="39" spans="5:6" x14ac:dyDescent="0.25">
      <c r="E39" s="25"/>
      <c r="F39" s="25"/>
    </row>
    <row r="40" spans="5:6" x14ac:dyDescent="0.25">
      <c r="E40" s="2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4"/>
  <sheetViews>
    <sheetView topLeftCell="A76" workbookViewId="0">
      <selection activeCell="B25" sqref="B25"/>
    </sheetView>
  </sheetViews>
  <sheetFormatPr baseColWidth="10" defaultColWidth="10.7109375" defaultRowHeight="15" x14ac:dyDescent="0.25"/>
  <cols>
    <col min="2" max="2" width="25.7109375" customWidth="1"/>
    <col min="3" max="3" width="9.5703125" style="29" customWidth="1"/>
  </cols>
  <sheetData>
    <row r="1" spans="1:6" ht="15.75" x14ac:dyDescent="0.3">
      <c r="A1" s="9"/>
      <c r="C1" s="30"/>
    </row>
    <row r="2" spans="1:6" x14ac:dyDescent="0.25">
      <c r="C2" s="49" t="s">
        <v>355</v>
      </c>
      <c r="D2" s="48" t="s">
        <v>355</v>
      </c>
      <c r="E2" s="48" t="s">
        <v>760</v>
      </c>
    </row>
    <row r="3" spans="1:6" x14ac:dyDescent="0.25">
      <c r="B3" s="1"/>
      <c r="C3" s="49" t="s">
        <v>346</v>
      </c>
      <c r="D3" s="13" t="s">
        <v>369</v>
      </c>
      <c r="E3" s="13" t="s">
        <v>369</v>
      </c>
      <c r="F3" s="1"/>
    </row>
    <row r="4" spans="1:6" ht="15.75" x14ac:dyDescent="0.3">
      <c r="A4" s="9"/>
      <c r="B4" s="9" t="s">
        <v>168</v>
      </c>
      <c r="C4" s="49"/>
      <c r="D4" s="13"/>
      <c r="E4" s="13"/>
      <c r="F4" s="1"/>
    </row>
    <row r="5" spans="1:6" x14ac:dyDescent="0.25">
      <c r="B5" t="s">
        <v>169</v>
      </c>
      <c r="C5" s="39">
        <v>3.85</v>
      </c>
      <c r="D5" s="38">
        <f>C5*Adaptadores!$A$2</f>
        <v>234.15700000000001</v>
      </c>
      <c r="E5" s="38">
        <f>D5/1.1</f>
        <v>212.87</v>
      </c>
    </row>
    <row r="6" spans="1:6" x14ac:dyDescent="0.25">
      <c r="B6" t="s">
        <v>373</v>
      </c>
      <c r="C6" s="39">
        <v>6.5</v>
      </c>
      <c r="D6" s="38">
        <f>C6*Adaptadores!$A$2</f>
        <v>395.33</v>
      </c>
      <c r="E6" s="38">
        <f t="shared" ref="E6:E46" si="0">D6/1.1</f>
        <v>359.39090909090902</v>
      </c>
    </row>
    <row r="7" spans="1:6" x14ac:dyDescent="0.25">
      <c r="B7" t="s">
        <v>170</v>
      </c>
      <c r="C7" s="39">
        <v>5.5</v>
      </c>
      <c r="D7" s="38">
        <f>C7*Adaptadores!$A$2</f>
        <v>334.51</v>
      </c>
      <c r="E7" s="38">
        <f t="shared" si="0"/>
        <v>304.09999999999997</v>
      </c>
    </row>
    <row r="8" spans="1:6" x14ac:dyDescent="0.25">
      <c r="B8" t="s">
        <v>172</v>
      </c>
      <c r="C8" s="39">
        <v>9.85</v>
      </c>
      <c r="D8" s="38">
        <f>C8*Adaptadores!$A$2</f>
        <v>599.077</v>
      </c>
      <c r="E8" s="38">
        <f t="shared" si="0"/>
        <v>544.61545454545455</v>
      </c>
    </row>
    <row r="9" spans="1:6" x14ac:dyDescent="0.25">
      <c r="B9" t="s">
        <v>734</v>
      </c>
      <c r="C9" s="39">
        <v>15</v>
      </c>
      <c r="D9" s="38">
        <f>C9*Adaptadores!$A$2</f>
        <v>912.3</v>
      </c>
      <c r="E9" s="38">
        <f t="shared" si="0"/>
        <v>829.36363636363626</v>
      </c>
    </row>
    <row r="10" spans="1:6" x14ac:dyDescent="0.25">
      <c r="D10" s="38"/>
      <c r="E10" s="38"/>
    </row>
    <row r="11" spans="1:6" ht="18.75" x14ac:dyDescent="0.4">
      <c r="B11" s="56" t="s">
        <v>174</v>
      </c>
      <c r="C11" s="39"/>
      <c r="D11" s="38"/>
      <c r="E11" s="38"/>
    </row>
    <row r="12" spans="1:6" x14ac:dyDescent="0.25">
      <c r="B12" s="37"/>
      <c r="C12" s="39"/>
      <c r="D12" s="38"/>
      <c r="E12" s="38"/>
    </row>
    <row r="13" spans="1:6" x14ac:dyDescent="0.25">
      <c r="B13" t="s">
        <v>735</v>
      </c>
      <c r="C13" s="39"/>
      <c r="D13" s="38"/>
      <c r="E13" s="38"/>
    </row>
    <row r="14" spans="1:6" x14ac:dyDescent="0.25">
      <c r="B14" t="s">
        <v>745</v>
      </c>
      <c r="C14" s="39">
        <v>33</v>
      </c>
      <c r="D14" s="38">
        <f>C14*Adaptadores!$A$2</f>
        <v>2007.06</v>
      </c>
      <c r="E14" s="38">
        <f t="shared" si="0"/>
        <v>1824.6</v>
      </c>
    </row>
    <row r="15" spans="1:6" x14ac:dyDescent="0.25">
      <c r="B15" t="s">
        <v>736</v>
      </c>
      <c r="C15" s="39">
        <v>32</v>
      </c>
      <c r="D15" s="38">
        <f>C15*Adaptadores!$A$2</f>
        <v>1946.24</v>
      </c>
      <c r="E15" s="38">
        <f t="shared" si="0"/>
        <v>1769.3090909090909</v>
      </c>
    </row>
    <row r="16" spans="1:6" x14ac:dyDescent="0.25">
      <c r="B16" t="s">
        <v>737</v>
      </c>
      <c r="C16" s="39">
        <v>71.5</v>
      </c>
      <c r="D16" s="38">
        <f>C16*Adaptadores!$A$2</f>
        <v>4348.63</v>
      </c>
      <c r="E16" s="38">
        <f t="shared" si="0"/>
        <v>3953.2999999999997</v>
      </c>
    </row>
    <row r="17" spans="2:5" x14ac:dyDescent="0.25">
      <c r="B17" t="s">
        <v>738</v>
      </c>
      <c r="C17" s="39">
        <v>33</v>
      </c>
      <c r="D17" s="38">
        <f>C17*Adaptadores!$A$2</f>
        <v>2007.06</v>
      </c>
      <c r="E17" s="38">
        <f t="shared" si="0"/>
        <v>1824.6</v>
      </c>
    </row>
    <row r="18" spans="2:5" x14ac:dyDescent="0.25">
      <c r="B18" t="s">
        <v>739</v>
      </c>
      <c r="C18" s="29">
        <v>15</v>
      </c>
      <c r="D18" s="38">
        <f>C18*Adaptadores!$A$2</f>
        <v>912.3</v>
      </c>
      <c r="E18" s="38">
        <f t="shared" si="0"/>
        <v>829.36363636363626</v>
      </c>
    </row>
    <row r="19" spans="2:5" x14ac:dyDescent="0.25">
      <c r="B19" t="s">
        <v>740</v>
      </c>
      <c r="C19" s="29">
        <v>33</v>
      </c>
      <c r="D19" s="38">
        <f>C19*Adaptadores!$A$2</f>
        <v>2007.06</v>
      </c>
      <c r="E19" s="38">
        <f t="shared" si="0"/>
        <v>1824.6</v>
      </c>
    </row>
    <row r="20" spans="2:5" x14ac:dyDescent="0.25">
      <c r="B20" t="s">
        <v>741</v>
      </c>
      <c r="C20" s="29">
        <v>27.5</v>
      </c>
      <c r="D20" s="38">
        <f>C20*Adaptadores!$A$2</f>
        <v>1672.55</v>
      </c>
      <c r="E20" s="38">
        <f t="shared" si="0"/>
        <v>1520.4999999999998</v>
      </c>
    </row>
    <row r="21" spans="2:5" x14ac:dyDescent="0.25">
      <c r="B21" t="s">
        <v>742</v>
      </c>
      <c r="C21" s="29">
        <v>10</v>
      </c>
      <c r="D21" s="38">
        <f>C21*Adaptadores!$A$2</f>
        <v>608.20000000000005</v>
      </c>
      <c r="E21" s="38">
        <f t="shared" si="0"/>
        <v>552.90909090909088</v>
      </c>
    </row>
    <row r="22" spans="2:5" x14ac:dyDescent="0.25">
      <c r="B22" t="s">
        <v>743</v>
      </c>
      <c r="C22" s="29">
        <v>9.5</v>
      </c>
      <c r="D22" s="38">
        <f>C22*Adaptadores!$A$2</f>
        <v>577.79</v>
      </c>
      <c r="E22" s="38">
        <f t="shared" si="0"/>
        <v>525.26363636363624</v>
      </c>
    </row>
    <row r="23" spans="2:5" x14ac:dyDescent="0.25">
      <c r="B23" t="s">
        <v>744</v>
      </c>
      <c r="C23" s="29">
        <v>7.5</v>
      </c>
      <c r="D23" s="38">
        <f>C23*Adaptadores!$A$2</f>
        <v>456.15</v>
      </c>
      <c r="E23" s="38">
        <f t="shared" si="0"/>
        <v>414.68181818181813</v>
      </c>
    </row>
    <row r="24" spans="2:5" x14ac:dyDescent="0.25">
      <c r="D24" s="38"/>
      <c r="E24" s="38"/>
    </row>
    <row r="25" spans="2:5" ht="18.75" x14ac:dyDescent="0.4">
      <c r="B25" s="56" t="s">
        <v>173</v>
      </c>
      <c r="C25" s="39"/>
      <c r="D25" s="38"/>
      <c r="E25" s="38"/>
    </row>
    <row r="26" spans="2:5" x14ac:dyDescent="0.25">
      <c r="B26" t="s">
        <v>175</v>
      </c>
      <c r="C26" s="29">
        <v>71</v>
      </c>
      <c r="D26" s="38">
        <f>C26*Adaptadores!$A$2</f>
        <v>4318.22</v>
      </c>
      <c r="E26" s="38">
        <f t="shared" si="0"/>
        <v>3925.6545454545453</v>
      </c>
    </row>
    <row r="27" spans="2:5" x14ac:dyDescent="0.25">
      <c r="B27" t="s">
        <v>176</v>
      </c>
      <c r="C27" s="29">
        <v>71</v>
      </c>
      <c r="D27" s="38">
        <f>C27*Adaptadores!$A$2</f>
        <v>4318.22</v>
      </c>
      <c r="E27" s="38">
        <f t="shared" si="0"/>
        <v>3925.6545454545453</v>
      </c>
    </row>
    <row r="28" spans="2:5" x14ac:dyDescent="0.25">
      <c r="B28" s="35" t="s">
        <v>189</v>
      </c>
      <c r="C28" s="29">
        <v>71</v>
      </c>
      <c r="D28" s="38">
        <f>C28*Adaptadores!$A$2</f>
        <v>4318.22</v>
      </c>
      <c r="E28" s="38">
        <f t="shared" si="0"/>
        <v>3925.6545454545453</v>
      </c>
    </row>
    <row r="29" spans="2:5" x14ac:dyDescent="0.25">
      <c r="B29" s="35" t="s">
        <v>177</v>
      </c>
      <c r="C29" s="29">
        <v>50</v>
      </c>
      <c r="D29" s="38">
        <f>C29*Adaptadores!$A$2</f>
        <v>3041</v>
      </c>
      <c r="E29" s="38">
        <f t="shared" si="0"/>
        <v>2764.5454545454545</v>
      </c>
    </row>
    <row r="30" spans="2:5" x14ac:dyDescent="0.25">
      <c r="B30" s="35" t="s">
        <v>178</v>
      </c>
      <c r="C30" s="29">
        <v>50</v>
      </c>
      <c r="D30" s="38">
        <f>C30*Adaptadores!$A$2</f>
        <v>3041</v>
      </c>
      <c r="E30" s="38">
        <f t="shared" si="0"/>
        <v>2764.5454545454545</v>
      </c>
    </row>
    <row r="31" spans="2:5" x14ac:dyDescent="0.25">
      <c r="B31" s="35" t="s">
        <v>179</v>
      </c>
      <c r="C31" s="29">
        <v>60</v>
      </c>
      <c r="D31" s="38">
        <f>C31*Adaptadores!$A$2</f>
        <v>3649.2</v>
      </c>
      <c r="E31" s="38">
        <f t="shared" si="0"/>
        <v>3317.454545454545</v>
      </c>
    </row>
    <row r="32" spans="2:5" x14ac:dyDescent="0.25">
      <c r="B32" s="35" t="s">
        <v>171</v>
      </c>
      <c r="C32" s="29">
        <v>50</v>
      </c>
      <c r="D32" s="38">
        <f>C32*Adaptadores!$A$2</f>
        <v>3041</v>
      </c>
      <c r="E32" s="38">
        <f t="shared" si="0"/>
        <v>2764.5454545454545</v>
      </c>
    </row>
    <row r="33" spans="1:8" x14ac:dyDescent="0.25">
      <c r="B33" s="35" t="s">
        <v>180</v>
      </c>
      <c r="C33" s="29">
        <v>39</v>
      </c>
      <c r="D33" s="38">
        <f>C33*Adaptadores!$A$2</f>
        <v>2371.98</v>
      </c>
      <c r="E33" s="38">
        <f t="shared" si="0"/>
        <v>2156.3454545454542</v>
      </c>
      <c r="H33" t="s">
        <v>746</v>
      </c>
    </row>
    <row r="34" spans="1:8" x14ac:dyDescent="0.25">
      <c r="B34" s="35" t="s">
        <v>181</v>
      </c>
      <c r="C34" s="29">
        <v>47</v>
      </c>
      <c r="D34" s="38">
        <f>C34*Adaptadores!$A$2</f>
        <v>2858.54</v>
      </c>
      <c r="E34" s="38">
        <f t="shared" si="0"/>
        <v>2598.6727272727271</v>
      </c>
    </row>
    <row r="35" spans="1:8" x14ac:dyDescent="0.25">
      <c r="B35" s="35" t="s">
        <v>182</v>
      </c>
      <c r="C35" s="29">
        <v>61</v>
      </c>
      <c r="D35" s="38">
        <f>C35*Adaptadores!$A$2</f>
        <v>3710.02</v>
      </c>
      <c r="E35" s="38">
        <f t="shared" si="0"/>
        <v>3372.7454545454543</v>
      </c>
    </row>
    <row r="36" spans="1:8" x14ac:dyDescent="0.25">
      <c r="B36" s="35" t="s">
        <v>183</v>
      </c>
      <c r="C36" s="29">
        <v>47</v>
      </c>
      <c r="D36" s="38">
        <f>C36*Adaptadores!$A$2</f>
        <v>2858.54</v>
      </c>
      <c r="E36" s="38">
        <f t="shared" si="0"/>
        <v>2598.6727272727271</v>
      </c>
    </row>
    <row r="37" spans="1:8" x14ac:dyDescent="0.25">
      <c r="B37" s="35" t="s">
        <v>184</v>
      </c>
      <c r="C37" s="29">
        <v>47</v>
      </c>
      <c r="D37" s="38">
        <f>C37*Adaptadores!$A$2</f>
        <v>2858.54</v>
      </c>
      <c r="E37" s="38">
        <f t="shared" si="0"/>
        <v>2598.6727272727271</v>
      </c>
    </row>
    <row r="38" spans="1:8" x14ac:dyDescent="0.25">
      <c r="B38" s="36" t="s">
        <v>185</v>
      </c>
      <c r="C38" s="29">
        <v>47</v>
      </c>
      <c r="D38" s="38">
        <f>C38*Adaptadores!$A$2</f>
        <v>2858.54</v>
      </c>
      <c r="E38" s="38">
        <f t="shared" si="0"/>
        <v>2598.6727272727271</v>
      </c>
    </row>
    <row r="39" spans="1:8" x14ac:dyDescent="0.25">
      <c r="B39" s="35" t="s">
        <v>186</v>
      </c>
      <c r="C39" s="29">
        <v>42</v>
      </c>
      <c r="D39" s="38">
        <f>C39*Adaptadores!$A$2</f>
        <v>2554.44</v>
      </c>
      <c r="E39" s="38">
        <f t="shared" si="0"/>
        <v>2322.2181818181816</v>
      </c>
    </row>
    <row r="40" spans="1:8" x14ac:dyDescent="0.25">
      <c r="B40" s="36" t="s">
        <v>366</v>
      </c>
      <c r="C40" s="29">
        <v>42</v>
      </c>
      <c r="D40" s="38">
        <f>C40*Adaptadores!$A$2</f>
        <v>2554.44</v>
      </c>
      <c r="E40" s="38">
        <f t="shared" si="0"/>
        <v>2322.2181818181816</v>
      </c>
    </row>
    <row r="41" spans="1:8" x14ac:dyDescent="0.25">
      <c r="B41" s="35" t="s">
        <v>187</v>
      </c>
      <c r="C41" s="29">
        <v>42</v>
      </c>
      <c r="D41" s="38">
        <f>C41*Adaptadores!$A$2</f>
        <v>2554.44</v>
      </c>
      <c r="E41" s="38">
        <f t="shared" si="0"/>
        <v>2322.2181818181816</v>
      </c>
    </row>
    <row r="42" spans="1:8" x14ac:dyDescent="0.25">
      <c r="B42" s="36" t="s">
        <v>188</v>
      </c>
      <c r="C42" s="29">
        <v>72</v>
      </c>
      <c r="D42" s="38">
        <f>C42*Adaptadores!$A$2</f>
        <v>4379.04</v>
      </c>
      <c r="E42" s="38">
        <f t="shared" si="0"/>
        <v>3980.9454545454541</v>
      </c>
    </row>
    <row r="43" spans="1:8" x14ac:dyDescent="0.25">
      <c r="B43" t="s">
        <v>362</v>
      </c>
      <c r="C43" s="29">
        <v>47</v>
      </c>
      <c r="D43" s="38">
        <f>C43*Adaptadores!$A$2</f>
        <v>2858.54</v>
      </c>
      <c r="E43" s="38">
        <f t="shared" si="0"/>
        <v>2598.6727272727271</v>
      </c>
    </row>
    <row r="44" spans="1:8" x14ac:dyDescent="0.25">
      <c r="B44" t="s">
        <v>363</v>
      </c>
      <c r="C44" s="29">
        <v>71</v>
      </c>
      <c r="D44" s="38">
        <f>C44*Adaptadores!$A$2</f>
        <v>4318.22</v>
      </c>
      <c r="E44" s="38">
        <f t="shared" si="0"/>
        <v>3925.6545454545453</v>
      </c>
    </row>
    <row r="45" spans="1:8" x14ac:dyDescent="0.25">
      <c r="B45" t="s">
        <v>364</v>
      </c>
      <c r="C45" s="29">
        <v>71</v>
      </c>
      <c r="D45" s="38">
        <f>C45*Adaptadores!$A$2</f>
        <v>4318.22</v>
      </c>
      <c r="E45" s="38">
        <f t="shared" si="0"/>
        <v>3925.6545454545453</v>
      </c>
    </row>
    <row r="46" spans="1:8" x14ac:dyDescent="0.25">
      <c r="B46" t="s">
        <v>365</v>
      </c>
      <c r="C46" s="29">
        <v>50</v>
      </c>
      <c r="D46" s="38">
        <f>C46*Adaptadores!$A$2</f>
        <v>3041</v>
      </c>
      <c r="E46" s="38">
        <f t="shared" si="0"/>
        <v>2764.5454545454545</v>
      </c>
    </row>
    <row r="47" spans="1:8" x14ac:dyDescent="0.25">
      <c r="A47" t="s">
        <v>417</v>
      </c>
      <c r="D47" s="38"/>
      <c r="E47" s="38"/>
    </row>
    <row r="48" spans="1:8" x14ac:dyDescent="0.25">
      <c r="D48" s="38"/>
      <c r="E48" s="38"/>
    </row>
    <row r="49" spans="4:5" x14ac:dyDescent="0.25">
      <c r="D49" s="38"/>
      <c r="E49" s="38"/>
    </row>
    <row r="50" spans="4:5" x14ac:dyDescent="0.25">
      <c r="D50" s="38"/>
      <c r="E50" s="38"/>
    </row>
    <row r="51" spans="4:5" x14ac:dyDescent="0.25">
      <c r="D51" s="38"/>
      <c r="E51" s="38"/>
    </row>
    <row r="52" spans="4:5" x14ac:dyDescent="0.25">
      <c r="D52" s="38"/>
      <c r="E52" s="38"/>
    </row>
    <row r="53" spans="4:5" x14ac:dyDescent="0.25">
      <c r="D53" s="38"/>
      <c r="E53" s="38"/>
    </row>
    <row r="54" spans="4:5" x14ac:dyDescent="0.25">
      <c r="E54" s="38"/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F26"/>
  <sheetViews>
    <sheetView topLeftCell="A16" zoomScale="85" zoomScaleNormal="85" workbookViewId="0">
      <selection activeCell="H16" sqref="H1:H1048576"/>
    </sheetView>
  </sheetViews>
  <sheetFormatPr baseColWidth="10" defaultColWidth="10.7109375" defaultRowHeight="15" x14ac:dyDescent="0.25"/>
  <cols>
    <col min="3" max="3" width="39.140625" customWidth="1"/>
    <col min="4" max="4" width="10.42578125" customWidth="1"/>
    <col min="5" max="5" width="9.140625" customWidth="1"/>
    <col min="6" max="6" width="11.85546875" bestFit="1" customWidth="1"/>
  </cols>
  <sheetData>
    <row r="2" spans="1:6" ht="15.75" x14ac:dyDescent="0.3">
      <c r="A2" s="6"/>
      <c r="D2" s="1" t="s">
        <v>370</v>
      </c>
      <c r="E2" s="48" t="s">
        <v>355</v>
      </c>
      <c r="F2" s="48" t="s">
        <v>760</v>
      </c>
    </row>
    <row r="3" spans="1:6" x14ac:dyDescent="0.25">
      <c r="B3" s="11"/>
      <c r="D3" s="50" t="s">
        <v>346</v>
      </c>
      <c r="E3" s="51" t="s">
        <v>369</v>
      </c>
      <c r="F3" s="48" t="s">
        <v>369</v>
      </c>
    </row>
    <row r="4" spans="1:6" ht="15.75" x14ac:dyDescent="0.3">
      <c r="B4" s="11"/>
      <c r="C4" s="6" t="s">
        <v>54</v>
      </c>
      <c r="D4" s="27"/>
      <c r="E4" s="34"/>
    </row>
    <row r="5" spans="1:6" ht="49.5" customHeight="1" x14ac:dyDescent="0.25">
      <c r="B5" s="11" t="s">
        <v>140</v>
      </c>
      <c r="C5" t="s">
        <v>754</v>
      </c>
      <c r="D5" s="27">
        <v>9.6999999999999993</v>
      </c>
      <c r="E5" s="25">
        <f>D5*Adaptadores!$A$2</f>
        <v>589.95399999999995</v>
      </c>
      <c r="F5" s="25">
        <f>E5/1.1</f>
        <v>536.32181818181812</v>
      </c>
    </row>
    <row r="6" spans="1:6" ht="65.25" customHeight="1" x14ac:dyDescent="0.25">
      <c r="B6" s="5" t="s">
        <v>2</v>
      </c>
      <c r="C6" s="5" t="s">
        <v>1</v>
      </c>
      <c r="D6" s="27">
        <v>1.6</v>
      </c>
      <c r="E6" s="25">
        <f>D6*Adaptadores!$A$2</f>
        <v>97.312000000000012</v>
      </c>
      <c r="F6" s="25">
        <f t="shared" ref="F6:F21" si="0">E6/1.1</f>
        <v>88.465454545454548</v>
      </c>
    </row>
    <row r="7" spans="1:6" ht="61.5" customHeight="1" x14ac:dyDescent="0.25">
      <c r="B7" s="1" t="s">
        <v>661</v>
      </c>
      <c r="C7" t="s">
        <v>128</v>
      </c>
      <c r="D7" s="27">
        <v>11</v>
      </c>
      <c r="E7" s="25">
        <f>D7*Adaptadores!$A$2</f>
        <v>669.02</v>
      </c>
      <c r="F7" s="25">
        <f t="shared" si="0"/>
        <v>608.19999999999993</v>
      </c>
    </row>
    <row r="8" spans="1:6" ht="48" customHeight="1" x14ac:dyDescent="0.25">
      <c r="B8" t="s">
        <v>239</v>
      </c>
      <c r="C8" t="s">
        <v>236</v>
      </c>
      <c r="D8" s="27">
        <v>11</v>
      </c>
      <c r="E8" s="25">
        <f>D8*Adaptadores!$A$2</f>
        <v>669.02</v>
      </c>
      <c r="F8" s="25">
        <f t="shared" si="0"/>
        <v>608.19999999999993</v>
      </c>
    </row>
    <row r="9" spans="1:6" ht="48" customHeight="1" x14ac:dyDescent="0.25">
      <c r="B9" t="s">
        <v>238</v>
      </c>
      <c r="C9" t="s">
        <v>237</v>
      </c>
      <c r="D9" s="27">
        <v>11</v>
      </c>
      <c r="E9" s="25">
        <f>D9*Adaptadores!$A$2</f>
        <v>669.02</v>
      </c>
      <c r="F9" s="25">
        <f t="shared" si="0"/>
        <v>608.19999999999993</v>
      </c>
    </row>
    <row r="10" spans="1:6" ht="48.75" customHeight="1" x14ac:dyDescent="0.25">
      <c r="B10" t="s">
        <v>306</v>
      </c>
      <c r="C10" t="s">
        <v>56</v>
      </c>
      <c r="D10" s="27">
        <v>11.4</v>
      </c>
      <c r="E10" s="25">
        <f>D10*Adaptadores!$A$2</f>
        <v>693.34800000000007</v>
      </c>
      <c r="F10" s="25">
        <f t="shared" si="0"/>
        <v>630.31636363636369</v>
      </c>
    </row>
    <row r="11" spans="1:6" ht="60" customHeight="1" x14ac:dyDescent="0.25">
      <c r="B11" t="s">
        <v>153</v>
      </c>
      <c r="C11" t="s">
        <v>152</v>
      </c>
      <c r="D11" s="27">
        <v>6.3</v>
      </c>
      <c r="E11" s="25"/>
      <c r="F11" s="25"/>
    </row>
    <row r="12" spans="1:6" ht="54" customHeight="1" x14ac:dyDescent="0.25">
      <c r="B12" t="s">
        <v>295</v>
      </c>
      <c r="C12" t="s">
        <v>55</v>
      </c>
      <c r="D12" s="27">
        <v>24</v>
      </c>
      <c r="E12" s="25">
        <f>D12*Adaptadores!$A$2</f>
        <v>1459.68</v>
      </c>
      <c r="F12" s="25">
        <f t="shared" si="0"/>
        <v>1326.9818181818182</v>
      </c>
    </row>
    <row r="13" spans="1:6" ht="51.75" customHeight="1" x14ac:dyDescent="0.25">
      <c r="B13" t="s">
        <v>216</v>
      </c>
      <c r="C13" t="s">
        <v>229</v>
      </c>
      <c r="D13" s="27">
        <v>29</v>
      </c>
      <c r="E13" s="25"/>
      <c r="F13" s="25"/>
    </row>
    <row r="14" spans="1:6" ht="55.5" customHeight="1" x14ac:dyDescent="0.25">
      <c r="B14" t="s">
        <v>359</v>
      </c>
      <c r="C14" t="s">
        <v>358</v>
      </c>
      <c r="D14" s="29">
        <v>21</v>
      </c>
      <c r="E14" s="25"/>
      <c r="F14" s="25"/>
    </row>
    <row r="15" spans="1:6" ht="71.25" customHeight="1" x14ac:dyDescent="0.25">
      <c r="B15" t="s">
        <v>350</v>
      </c>
      <c r="C15" t="s">
        <v>351</v>
      </c>
      <c r="D15" s="29">
        <v>40</v>
      </c>
      <c r="E15" s="25">
        <f>D15*Adaptadores!$A$2</f>
        <v>2432.8000000000002</v>
      </c>
      <c r="F15" s="25">
        <f t="shared" si="0"/>
        <v>2211.6363636363635</v>
      </c>
    </row>
    <row r="16" spans="1:6" ht="58.5" customHeight="1" x14ac:dyDescent="0.25">
      <c r="B16" t="s">
        <v>361</v>
      </c>
      <c r="C16" t="s">
        <v>360</v>
      </c>
      <c r="D16" s="27">
        <v>24</v>
      </c>
      <c r="E16" s="25">
        <f>D16*Adaptadores!$A$2</f>
        <v>1459.68</v>
      </c>
      <c r="F16" s="25">
        <f t="shared" si="0"/>
        <v>1326.9818181818182</v>
      </c>
    </row>
    <row r="17" spans="1:6" ht="57" customHeight="1" x14ac:dyDescent="0.25">
      <c r="B17" t="s">
        <v>411</v>
      </c>
      <c r="C17" t="s">
        <v>396</v>
      </c>
      <c r="D17" s="27">
        <v>22.5</v>
      </c>
      <c r="E17" s="25">
        <f>D17*Adaptadores!$A$2</f>
        <v>1368.45</v>
      </c>
      <c r="F17" s="25">
        <f t="shared" si="0"/>
        <v>1244.0454545454545</v>
      </c>
    </row>
    <row r="18" spans="1:6" ht="63.75" customHeight="1" x14ac:dyDescent="0.25">
      <c r="B18" t="s">
        <v>413</v>
      </c>
      <c r="C18" t="s">
        <v>412</v>
      </c>
      <c r="D18" s="27">
        <v>12.35</v>
      </c>
      <c r="E18" s="25">
        <f>D18*Adaptadores!$A$2</f>
        <v>751.12699999999995</v>
      </c>
      <c r="F18" s="25">
        <f t="shared" si="0"/>
        <v>682.84272727272719</v>
      </c>
    </row>
    <row r="19" spans="1:6" x14ac:dyDescent="0.25">
      <c r="B19" t="s">
        <v>407</v>
      </c>
      <c r="C19" t="s">
        <v>406</v>
      </c>
      <c r="D19" s="29">
        <v>3.5</v>
      </c>
      <c r="E19" s="25">
        <f>D19*Adaptadores!$A$2</f>
        <v>212.87</v>
      </c>
      <c r="F19" s="25">
        <f t="shared" si="0"/>
        <v>193.5181818181818</v>
      </c>
    </row>
    <row r="20" spans="1:6" ht="45.75" customHeight="1" x14ac:dyDescent="0.25">
      <c r="B20" t="s">
        <v>440</v>
      </c>
      <c r="C20" t="s">
        <v>441</v>
      </c>
      <c r="D20" s="29">
        <v>8.5</v>
      </c>
      <c r="E20" s="25">
        <f>D20*Adaptadores!$A$2</f>
        <v>516.97</v>
      </c>
      <c r="F20" s="25">
        <f t="shared" si="0"/>
        <v>469.97272727272724</v>
      </c>
    </row>
    <row r="21" spans="1:6" ht="57.75" customHeight="1" x14ac:dyDescent="0.25">
      <c r="A21" s="18" t="s">
        <v>480</v>
      </c>
      <c r="B21" t="s">
        <v>478</v>
      </c>
      <c r="C21" t="s">
        <v>479</v>
      </c>
      <c r="D21" s="27">
        <v>1</v>
      </c>
      <c r="E21" s="25">
        <f>D21*Adaptadores!$A$2</f>
        <v>60.82</v>
      </c>
      <c r="F21" s="25">
        <f t="shared" si="0"/>
        <v>55.290909090909089</v>
      </c>
    </row>
    <row r="22" spans="1:6" x14ac:dyDescent="0.25">
      <c r="E22" s="25"/>
      <c r="F22" s="25"/>
    </row>
    <row r="23" spans="1:6" x14ac:dyDescent="0.25">
      <c r="E23" s="25"/>
      <c r="F23" s="25"/>
    </row>
    <row r="24" spans="1:6" x14ac:dyDescent="0.25">
      <c r="E24" s="25"/>
      <c r="F24" s="25"/>
    </row>
    <row r="25" spans="1:6" x14ac:dyDescent="0.25">
      <c r="F25" s="25"/>
    </row>
    <row r="26" spans="1:6" x14ac:dyDescent="0.25">
      <c r="F26" s="2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9"/>
  <sheetViews>
    <sheetView topLeftCell="A16" workbookViewId="0">
      <selection activeCell="D19" sqref="D19"/>
    </sheetView>
  </sheetViews>
  <sheetFormatPr baseColWidth="10" defaultColWidth="10.7109375" defaultRowHeight="15" x14ac:dyDescent="0.25"/>
  <cols>
    <col min="1" max="1" width="17.140625" customWidth="1"/>
    <col min="3" max="3" width="37.42578125" customWidth="1"/>
  </cols>
  <sheetData>
    <row r="1" spans="1:6" x14ac:dyDescent="0.25">
      <c r="A1" t="s">
        <v>72</v>
      </c>
    </row>
    <row r="2" spans="1:6" x14ac:dyDescent="0.25">
      <c r="E2" s="1" t="s">
        <v>760</v>
      </c>
      <c r="F2" s="1" t="s">
        <v>355</v>
      </c>
    </row>
    <row r="3" spans="1:6" ht="15.75" x14ac:dyDescent="0.3">
      <c r="C3" s="9"/>
      <c r="D3" s="27" t="s">
        <v>346</v>
      </c>
      <c r="E3" s="25"/>
    </row>
    <row r="4" spans="1:6" x14ac:dyDescent="0.25">
      <c r="B4" s="5"/>
      <c r="C4" s="5"/>
      <c r="D4" s="27"/>
      <c r="E4" s="25"/>
    </row>
    <row r="5" spans="1:6" ht="53.25" customHeight="1" x14ac:dyDescent="0.25">
      <c r="B5" s="5" t="s">
        <v>137</v>
      </c>
      <c r="C5" s="5" t="s">
        <v>12</v>
      </c>
      <c r="D5" s="27">
        <v>39</v>
      </c>
      <c r="E5" s="25">
        <f>D5*Adaptadores!$A$2</f>
        <v>2371.98</v>
      </c>
      <c r="F5" s="25">
        <f>E5/1.1</f>
        <v>2156.3454545454542</v>
      </c>
    </row>
    <row r="6" spans="1:6" ht="58.5" customHeight="1" x14ac:dyDescent="0.25">
      <c r="B6" t="s">
        <v>356</v>
      </c>
      <c r="C6" s="10" t="s">
        <v>13</v>
      </c>
      <c r="D6" s="27">
        <v>29</v>
      </c>
      <c r="E6" s="25">
        <f>D6*Adaptadores!$A$2</f>
        <v>1763.78</v>
      </c>
      <c r="F6" s="25">
        <f t="shared" ref="F6:F19" si="0">E6/1.1</f>
        <v>1603.4363636363635</v>
      </c>
    </row>
    <row r="7" spans="1:6" ht="56.25" customHeight="1" x14ac:dyDescent="0.25">
      <c r="B7" s="5" t="s">
        <v>15</v>
      </c>
      <c r="C7" s="5" t="s">
        <v>344</v>
      </c>
      <c r="D7" s="27">
        <v>52</v>
      </c>
      <c r="E7" s="25"/>
      <c r="F7" s="25"/>
    </row>
    <row r="8" spans="1:6" ht="58.5" customHeight="1" x14ac:dyDescent="0.25">
      <c r="B8" s="10" t="s">
        <v>17</v>
      </c>
      <c r="C8" s="10" t="s">
        <v>16</v>
      </c>
      <c r="D8" s="27">
        <v>58</v>
      </c>
      <c r="E8" s="25">
        <f>D8*Adaptadores!$A$2</f>
        <v>3527.56</v>
      </c>
      <c r="F8" s="25">
        <f t="shared" si="0"/>
        <v>3206.8727272727269</v>
      </c>
    </row>
    <row r="9" spans="1:6" ht="62.25" customHeight="1" x14ac:dyDescent="0.25">
      <c r="B9" s="10" t="s">
        <v>19</v>
      </c>
      <c r="C9" s="10" t="s">
        <v>18</v>
      </c>
      <c r="D9" s="27">
        <v>115</v>
      </c>
      <c r="E9" s="25">
        <f>D9*Adaptadores!$A$2</f>
        <v>6994.3</v>
      </c>
      <c r="F9" s="25">
        <f t="shared" si="0"/>
        <v>6358.454545454545</v>
      </c>
    </row>
    <row r="10" spans="1:6" ht="62.25" customHeight="1" x14ac:dyDescent="0.25">
      <c r="B10" t="s">
        <v>144</v>
      </c>
      <c r="C10" t="s">
        <v>143</v>
      </c>
      <c r="D10" s="27">
        <v>66</v>
      </c>
      <c r="E10" s="25">
        <f>D10*Adaptadores!$A$2</f>
        <v>4014.12</v>
      </c>
      <c r="F10" s="25">
        <f t="shared" si="0"/>
        <v>3649.2</v>
      </c>
    </row>
    <row r="11" spans="1:6" ht="59.25" customHeight="1" x14ac:dyDescent="0.25">
      <c r="B11" t="s">
        <v>132</v>
      </c>
      <c r="C11" t="s">
        <v>164</v>
      </c>
      <c r="D11" s="27">
        <v>28</v>
      </c>
      <c r="E11" s="25"/>
      <c r="F11" s="25"/>
    </row>
    <row r="12" spans="1:6" ht="43.5" customHeight="1" x14ac:dyDescent="0.25">
      <c r="B12" s="10" t="s">
        <v>7</v>
      </c>
      <c r="C12" s="10" t="s">
        <v>6</v>
      </c>
      <c r="D12" s="27">
        <v>61</v>
      </c>
      <c r="E12" s="25">
        <f>D12*Adaptadores!$A$2</f>
        <v>3710.02</v>
      </c>
      <c r="F12" s="25">
        <f t="shared" si="0"/>
        <v>3372.7454545454543</v>
      </c>
    </row>
    <row r="13" spans="1:6" ht="67.5" customHeight="1" x14ac:dyDescent="0.25">
      <c r="B13" s="5" t="s">
        <v>21</v>
      </c>
      <c r="C13" s="5" t="s">
        <v>20</v>
      </c>
      <c r="D13" s="27">
        <v>6.65</v>
      </c>
      <c r="E13" s="25">
        <f>D13*Adaptadores!$A$2</f>
        <v>404.45300000000003</v>
      </c>
      <c r="F13" s="25">
        <f t="shared" si="0"/>
        <v>367.68454545454546</v>
      </c>
    </row>
    <row r="14" spans="1:6" ht="57" customHeight="1" x14ac:dyDescent="0.25">
      <c r="B14" s="7" t="s">
        <v>25</v>
      </c>
      <c r="C14" s="8" t="s">
        <v>24</v>
      </c>
      <c r="D14" s="27">
        <v>66</v>
      </c>
      <c r="E14" s="25">
        <f>D14*Adaptadores!$A$2</f>
        <v>4014.12</v>
      </c>
      <c r="F14" s="25">
        <f t="shared" si="0"/>
        <v>3649.2</v>
      </c>
    </row>
    <row r="15" spans="1:6" ht="57" customHeight="1" x14ac:dyDescent="0.25">
      <c r="B15" s="5" t="s">
        <v>348</v>
      </c>
      <c r="C15" s="1" t="s">
        <v>349</v>
      </c>
      <c r="D15" s="32">
        <v>120</v>
      </c>
      <c r="E15" s="25">
        <f>D15*Adaptadores!$A$2</f>
        <v>7298.4</v>
      </c>
      <c r="F15" s="25">
        <f t="shared" si="0"/>
        <v>6634.9090909090901</v>
      </c>
    </row>
    <row r="16" spans="1:6" ht="57" customHeight="1" x14ac:dyDescent="0.25">
      <c r="B16" s="5" t="s">
        <v>347</v>
      </c>
      <c r="C16" s="1" t="s">
        <v>357</v>
      </c>
      <c r="D16" s="32">
        <v>325</v>
      </c>
      <c r="E16" s="25">
        <f>D16*Adaptadores!$A$2</f>
        <v>19766.5</v>
      </c>
      <c r="F16" s="25">
        <f t="shared" si="0"/>
        <v>17969.545454545452</v>
      </c>
    </row>
    <row r="17" spans="2:6" ht="51.75" customHeight="1" x14ac:dyDescent="0.25">
      <c r="B17" t="s">
        <v>212</v>
      </c>
      <c r="C17" t="s">
        <v>127</v>
      </c>
      <c r="D17" s="27">
        <v>143</v>
      </c>
      <c r="E17" s="25">
        <f>D17*Adaptadores!$A$2</f>
        <v>8697.26</v>
      </c>
      <c r="F17" s="25">
        <f t="shared" si="0"/>
        <v>7906.5999999999995</v>
      </c>
    </row>
    <row r="18" spans="2:6" ht="61.5" customHeight="1" x14ac:dyDescent="0.25">
      <c r="B18" s="1" t="s">
        <v>327</v>
      </c>
      <c r="C18" t="s">
        <v>403</v>
      </c>
      <c r="D18" s="27">
        <v>280</v>
      </c>
      <c r="E18" s="25">
        <f>D18*Adaptadores!$A$2</f>
        <v>17029.599999999999</v>
      </c>
      <c r="F18" s="25">
        <f t="shared" si="0"/>
        <v>15481.454545454542</v>
      </c>
    </row>
    <row r="19" spans="2:6" ht="57.75" customHeight="1" x14ac:dyDescent="0.25">
      <c r="B19" s="5" t="s">
        <v>166</v>
      </c>
      <c r="C19" t="s">
        <v>368</v>
      </c>
      <c r="D19" s="27">
        <v>18</v>
      </c>
      <c r="E19" s="25">
        <f>D19*Adaptadores!$A$2</f>
        <v>1094.76</v>
      </c>
      <c r="F19" s="25">
        <f t="shared" si="0"/>
        <v>995.23636363636354</v>
      </c>
    </row>
    <row r="20" spans="2:6" x14ac:dyDescent="0.25">
      <c r="B20" s="5" t="s">
        <v>404</v>
      </c>
      <c r="C20" t="s">
        <v>405</v>
      </c>
      <c r="E20" s="25">
        <f>D20*Adaptadores!$A$2</f>
        <v>0</v>
      </c>
      <c r="F20">
        <f t="shared" ref="F20" si="1">E20*1.13</f>
        <v>0</v>
      </c>
    </row>
    <row r="21" spans="2:6" x14ac:dyDescent="0.25">
      <c r="E21" s="25"/>
    </row>
    <row r="22" spans="2:6" x14ac:dyDescent="0.25">
      <c r="E22" s="25"/>
    </row>
    <row r="23" spans="2:6" x14ac:dyDescent="0.25">
      <c r="E23" s="25"/>
    </row>
    <row r="24" spans="2:6" x14ac:dyDescent="0.25">
      <c r="E24" s="25"/>
    </row>
    <row r="25" spans="2:6" x14ac:dyDescent="0.25">
      <c r="E25" s="25"/>
    </row>
    <row r="26" spans="2:6" x14ac:dyDescent="0.25">
      <c r="E26" s="25"/>
    </row>
    <row r="27" spans="2:6" x14ac:dyDescent="0.25">
      <c r="E27" s="25"/>
    </row>
    <row r="28" spans="2:6" x14ac:dyDescent="0.25">
      <c r="E28" s="25"/>
    </row>
    <row r="29" spans="2:6" x14ac:dyDescent="0.25">
      <c r="E29" s="25"/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8"/>
  <sheetViews>
    <sheetView topLeftCell="A2" workbookViewId="0">
      <selection activeCell="A22" sqref="A22:XFD22"/>
    </sheetView>
  </sheetViews>
  <sheetFormatPr baseColWidth="10" defaultColWidth="10.7109375" defaultRowHeight="15" x14ac:dyDescent="0.25"/>
  <cols>
    <col min="2" max="2" width="13.5703125" customWidth="1"/>
    <col min="3" max="3" width="24.85546875" customWidth="1"/>
  </cols>
  <sheetData>
    <row r="1" spans="1:8" ht="15.75" x14ac:dyDescent="0.3">
      <c r="A1" s="6" t="s">
        <v>57</v>
      </c>
    </row>
    <row r="2" spans="1:8" ht="15.75" x14ac:dyDescent="0.3">
      <c r="A2" s="6"/>
      <c r="D2" s="48" t="s">
        <v>370</v>
      </c>
      <c r="E2" s="48" t="s">
        <v>355</v>
      </c>
      <c r="F2" s="48" t="s">
        <v>760</v>
      </c>
    </row>
    <row r="3" spans="1:8" x14ac:dyDescent="0.25">
      <c r="B3" s="1"/>
      <c r="D3" s="50" t="s">
        <v>346</v>
      </c>
      <c r="E3" s="51" t="s">
        <v>369</v>
      </c>
      <c r="F3" s="13" t="s">
        <v>369</v>
      </c>
    </row>
    <row r="4" spans="1:8" ht="72.75" customHeight="1" x14ac:dyDescent="0.25">
      <c r="B4" s="1"/>
      <c r="C4" t="s">
        <v>230</v>
      </c>
      <c r="D4" s="27">
        <v>280</v>
      </c>
      <c r="E4" s="25">
        <f>D4*Adaptadores!$A$2</f>
        <v>17029.599999999999</v>
      </c>
      <c r="F4" s="25">
        <f t="shared" ref="F4:F19" si="0">E4/1.1</f>
        <v>15481.454545454542</v>
      </c>
      <c r="H4">
        <f t="shared" ref="H4:H20" si="1">G4/60</f>
        <v>0</v>
      </c>
    </row>
    <row r="5" spans="1:8" ht="71.25" customHeight="1" x14ac:dyDescent="0.25">
      <c r="B5" s="1" t="s">
        <v>201</v>
      </c>
      <c r="C5" t="s">
        <v>59</v>
      </c>
      <c r="D5" s="27">
        <v>55</v>
      </c>
      <c r="E5" s="25">
        <f>D5*Adaptadores!$A$2</f>
        <v>3345.1</v>
      </c>
      <c r="F5" s="25">
        <f t="shared" si="0"/>
        <v>3040.9999999999995</v>
      </c>
      <c r="H5">
        <f t="shared" si="1"/>
        <v>0</v>
      </c>
    </row>
    <row r="6" spans="1:8" ht="57" customHeight="1" x14ac:dyDescent="0.25">
      <c r="B6" s="5" t="s">
        <v>15</v>
      </c>
      <c r="C6" s="5" t="s">
        <v>14</v>
      </c>
      <c r="D6" s="27">
        <v>52</v>
      </c>
      <c r="E6" s="25"/>
      <c r="F6" s="25"/>
      <c r="H6">
        <f t="shared" si="1"/>
        <v>0</v>
      </c>
    </row>
    <row r="7" spans="1:8" ht="52.5" customHeight="1" x14ac:dyDescent="0.25">
      <c r="B7" s="5" t="s">
        <v>49</v>
      </c>
      <c r="C7" s="5" t="s">
        <v>48</v>
      </c>
      <c r="D7" s="27">
        <v>3</v>
      </c>
      <c r="E7" s="25">
        <f>D7*Adaptadores!$A$2</f>
        <v>182.46</v>
      </c>
      <c r="F7" s="25">
        <f t="shared" si="0"/>
        <v>165.87272727272727</v>
      </c>
      <c r="G7">
        <v>190</v>
      </c>
      <c r="H7">
        <f t="shared" si="1"/>
        <v>3.1666666666666665</v>
      </c>
    </row>
    <row r="8" spans="1:8" ht="63.75" customHeight="1" x14ac:dyDescent="0.25">
      <c r="B8" s="5" t="s">
        <v>231</v>
      </c>
      <c r="C8" s="5" t="s">
        <v>50</v>
      </c>
      <c r="D8" s="27">
        <v>3</v>
      </c>
      <c r="E8" s="25">
        <f>D8*Adaptadores!$A$2</f>
        <v>182.46</v>
      </c>
      <c r="F8" s="25">
        <f t="shared" si="0"/>
        <v>165.87272727272727</v>
      </c>
      <c r="G8">
        <v>180</v>
      </c>
      <c r="H8">
        <f t="shared" si="1"/>
        <v>3</v>
      </c>
    </row>
    <row r="9" spans="1:8" ht="59.25" customHeight="1" x14ac:dyDescent="0.25">
      <c r="B9" s="1" t="s">
        <v>308</v>
      </c>
      <c r="C9" s="1" t="s">
        <v>309</v>
      </c>
      <c r="D9" s="27">
        <v>5.2</v>
      </c>
      <c r="E9" s="25">
        <f>D9*Adaptadores!$A$2</f>
        <v>316.26400000000001</v>
      </c>
      <c r="F9" s="25">
        <f t="shared" si="0"/>
        <v>287.51272727272726</v>
      </c>
      <c r="H9">
        <f t="shared" si="1"/>
        <v>0</v>
      </c>
    </row>
    <row r="10" spans="1:8" ht="59.25" customHeight="1" x14ac:dyDescent="0.25">
      <c r="B10" s="1" t="s">
        <v>202</v>
      </c>
      <c r="C10" s="1" t="s">
        <v>310</v>
      </c>
      <c r="D10" s="27">
        <v>8.1999999999999993</v>
      </c>
      <c r="E10" s="25">
        <f>D10*Adaptadores!$A$2</f>
        <v>498.72399999999993</v>
      </c>
      <c r="F10" s="25">
        <f t="shared" si="0"/>
        <v>453.38545454545442</v>
      </c>
      <c r="G10">
        <v>490</v>
      </c>
      <c r="H10">
        <f t="shared" si="1"/>
        <v>8.1666666666666661</v>
      </c>
    </row>
    <row r="11" spans="1:8" ht="73.5" customHeight="1" x14ac:dyDescent="0.25">
      <c r="B11" s="1" t="s">
        <v>397</v>
      </c>
      <c r="C11" t="s">
        <v>58</v>
      </c>
      <c r="D11" s="27">
        <v>2.6</v>
      </c>
      <c r="E11" s="25">
        <f>D11*Adaptadores!$A$2</f>
        <v>158.13200000000001</v>
      </c>
      <c r="F11" s="25">
        <f t="shared" si="0"/>
        <v>143.75636363636363</v>
      </c>
      <c r="H11">
        <f t="shared" si="1"/>
        <v>0</v>
      </c>
    </row>
    <row r="12" spans="1:8" ht="57" customHeight="1" x14ac:dyDescent="0.25">
      <c r="B12" s="4"/>
      <c r="C12" s="5" t="s">
        <v>0</v>
      </c>
      <c r="D12" s="27">
        <v>6</v>
      </c>
      <c r="E12" s="25">
        <f>D12*Adaptadores!$A$2</f>
        <v>364.92</v>
      </c>
      <c r="F12" s="25">
        <f t="shared" si="0"/>
        <v>331.74545454545455</v>
      </c>
      <c r="H12">
        <f t="shared" si="1"/>
        <v>0</v>
      </c>
    </row>
    <row r="13" spans="1:8" ht="48" customHeight="1" x14ac:dyDescent="0.25">
      <c r="B13" s="7" t="s">
        <v>11</v>
      </c>
      <c r="C13" s="8" t="s">
        <v>10</v>
      </c>
      <c r="D13" s="27">
        <v>5.24</v>
      </c>
      <c r="E13" s="25">
        <f>D13*Adaptadores!$A$2</f>
        <v>318.6968</v>
      </c>
      <c r="F13" s="25">
        <f t="shared" si="0"/>
        <v>289.72436363636359</v>
      </c>
      <c r="H13">
        <f t="shared" si="1"/>
        <v>0</v>
      </c>
    </row>
    <row r="14" spans="1:8" ht="53.25" customHeight="1" x14ac:dyDescent="0.25">
      <c r="B14" s="10"/>
      <c r="C14" s="10" t="s">
        <v>40</v>
      </c>
      <c r="D14" s="27">
        <v>2.91</v>
      </c>
      <c r="E14" s="25">
        <f>D14*Adaptadores!$A$2</f>
        <v>176.9862</v>
      </c>
      <c r="F14" s="25">
        <f t="shared" si="0"/>
        <v>160.89654545454545</v>
      </c>
      <c r="H14">
        <f t="shared" si="1"/>
        <v>0</v>
      </c>
    </row>
    <row r="15" spans="1:8" ht="45" customHeight="1" x14ac:dyDescent="0.25">
      <c r="B15" s="5" t="s">
        <v>42</v>
      </c>
      <c r="C15" s="5" t="s">
        <v>41</v>
      </c>
      <c r="D15" s="27">
        <v>8</v>
      </c>
      <c r="E15" s="25">
        <f>D15*Adaptadores!$A$2</f>
        <v>486.56</v>
      </c>
      <c r="F15" s="25">
        <f t="shared" si="0"/>
        <v>442.32727272727271</v>
      </c>
      <c r="H15">
        <f t="shared" si="1"/>
        <v>0</v>
      </c>
    </row>
    <row r="16" spans="1:8" ht="56.25" customHeight="1" x14ac:dyDescent="0.25">
      <c r="B16" s="1" t="s">
        <v>240</v>
      </c>
      <c r="C16" t="s">
        <v>60</v>
      </c>
      <c r="D16" s="27">
        <v>7</v>
      </c>
      <c r="E16" s="25">
        <f>D16*Adaptadores!$A$2</f>
        <v>425.74</v>
      </c>
      <c r="F16" s="25">
        <f t="shared" si="0"/>
        <v>387.0363636363636</v>
      </c>
      <c r="G16">
        <v>420</v>
      </c>
      <c r="H16">
        <f t="shared" si="1"/>
        <v>7</v>
      </c>
    </row>
    <row r="17" spans="2:8" ht="60" customHeight="1" x14ac:dyDescent="0.25">
      <c r="B17" s="1" t="s">
        <v>214</v>
      </c>
      <c r="C17" t="s">
        <v>390</v>
      </c>
      <c r="D17" s="27">
        <v>15</v>
      </c>
      <c r="E17" s="25">
        <f>D17*Adaptadores!$A$2</f>
        <v>912.3</v>
      </c>
      <c r="F17" s="25">
        <f t="shared" si="0"/>
        <v>829.36363636363626</v>
      </c>
      <c r="H17">
        <f t="shared" si="1"/>
        <v>0</v>
      </c>
    </row>
    <row r="18" spans="2:8" ht="48.75" customHeight="1" x14ac:dyDescent="0.25">
      <c r="B18" t="s">
        <v>131</v>
      </c>
      <c r="C18" t="s">
        <v>136</v>
      </c>
      <c r="D18" s="27">
        <v>55.6</v>
      </c>
      <c r="E18" s="25"/>
      <c r="F18" s="25"/>
      <c r="H18">
        <f t="shared" si="1"/>
        <v>0</v>
      </c>
    </row>
    <row r="19" spans="2:8" ht="57" customHeight="1" x14ac:dyDescent="0.25">
      <c r="B19" t="s">
        <v>132</v>
      </c>
      <c r="C19" t="s">
        <v>134</v>
      </c>
      <c r="D19" s="27">
        <v>19</v>
      </c>
      <c r="E19" s="25">
        <f>D19*Adaptadores!$A$2</f>
        <v>1155.58</v>
      </c>
      <c r="F19" s="25">
        <f t="shared" si="0"/>
        <v>1050.5272727272725</v>
      </c>
      <c r="H19">
        <f t="shared" si="1"/>
        <v>0</v>
      </c>
    </row>
    <row r="20" spans="2:8" ht="49.5" customHeight="1" x14ac:dyDescent="0.25">
      <c r="B20" t="s">
        <v>133</v>
      </c>
      <c r="C20" t="s">
        <v>135</v>
      </c>
      <c r="D20" s="27">
        <v>20</v>
      </c>
      <c r="E20" s="25"/>
      <c r="F20" s="25"/>
      <c r="H20">
        <f t="shared" si="1"/>
        <v>0</v>
      </c>
    </row>
    <row r="21" spans="2:8" ht="46.5" customHeight="1" x14ac:dyDescent="0.25">
      <c r="B21" s="1"/>
      <c r="C21" s="1"/>
      <c r="D21" s="27"/>
      <c r="E21" s="25"/>
      <c r="F21" s="25"/>
    </row>
    <row r="22" spans="2:8" ht="46.5" customHeight="1" x14ac:dyDescent="0.25">
      <c r="B22" s="1"/>
      <c r="C22" s="1"/>
      <c r="D22" s="28"/>
      <c r="E22" s="25"/>
      <c r="F22" s="25"/>
    </row>
    <row r="23" spans="2:8" ht="34.5" customHeight="1" x14ac:dyDescent="0.25">
      <c r="B23" s="1"/>
      <c r="C23" s="1"/>
      <c r="D23" s="27"/>
      <c r="E23" s="25"/>
      <c r="F23" s="25"/>
    </row>
    <row r="24" spans="2:8" x14ac:dyDescent="0.25">
      <c r="E24" s="25"/>
      <c r="F24">
        <f t="shared" ref="F24" si="2">E24*1.13</f>
        <v>0</v>
      </c>
    </row>
    <row r="25" spans="2:8" x14ac:dyDescent="0.25">
      <c r="E25" s="25"/>
    </row>
    <row r="26" spans="2:8" x14ac:dyDescent="0.25">
      <c r="E26" s="25"/>
    </row>
    <row r="27" spans="2:8" x14ac:dyDescent="0.25">
      <c r="E27" s="25"/>
    </row>
    <row r="28" spans="2:8" x14ac:dyDescent="0.25">
      <c r="E28" s="25"/>
    </row>
    <row r="29" spans="2:8" x14ac:dyDescent="0.25">
      <c r="E29" s="25"/>
    </row>
    <row r="30" spans="2:8" x14ac:dyDescent="0.25">
      <c r="E30" s="25"/>
    </row>
    <row r="31" spans="2:8" x14ac:dyDescent="0.25">
      <c r="E31" s="25"/>
    </row>
    <row r="32" spans="2:8" x14ac:dyDescent="0.25">
      <c r="E32" s="25"/>
    </row>
    <row r="33" spans="5:5" x14ac:dyDescent="0.25">
      <c r="E33" s="25"/>
    </row>
    <row r="34" spans="5:5" x14ac:dyDescent="0.25">
      <c r="E34" s="25"/>
    </row>
    <row r="35" spans="5:5" x14ac:dyDescent="0.25">
      <c r="E35" s="25"/>
    </row>
    <row r="36" spans="5:5" x14ac:dyDescent="0.25">
      <c r="E36" s="25"/>
    </row>
    <row r="37" spans="5:5" x14ac:dyDescent="0.25">
      <c r="E37" s="25"/>
    </row>
    <row r="38" spans="5:5" x14ac:dyDescent="0.25">
      <c r="E38" s="25"/>
    </row>
    <row r="39" spans="5:5" x14ac:dyDescent="0.25">
      <c r="E39" s="25"/>
    </row>
    <row r="40" spans="5:5" x14ac:dyDescent="0.25">
      <c r="E40" s="25"/>
    </row>
    <row r="41" spans="5:5" x14ac:dyDescent="0.25">
      <c r="E41" s="25"/>
    </row>
    <row r="42" spans="5:5" x14ac:dyDescent="0.25">
      <c r="E42" s="25"/>
    </row>
    <row r="43" spans="5:5" x14ac:dyDescent="0.25">
      <c r="E43" s="25"/>
    </row>
    <row r="44" spans="5:5" x14ac:dyDescent="0.25">
      <c r="E44" s="25"/>
    </row>
    <row r="45" spans="5:5" x14ac:dyDescent="0.25">
      <c r="E45" s="25"/>
    </row>
    <row r="46" spans="5:5" x14ac:dyDescent="0.25">
      <c r="E46" s="25"/>
    </row>
    <row r="47" spans="5:5" x14ac:dyDescent="0.25">
      <c r="E47" s="25"/>
    </row>
    <row r="48" spans="5:5" x14ac:dyDescent="0.25">
      <c r="E48" s="25"/>
    </row>
    <row r="49" spans="5:5" x14ac:dyDescent="0.25">
      <c r="E49" s="25"/>
    </row>
    <row r="50" spans="5:5" x14ac:dyDescent="0.25">
      <c r="E50" s="25"/>
    </row>
    <row r="51" spans="5:5" x14ac:dyDescent="0.25">
      <c r="E51" s="25"/>
    </row>
    <row r="52" spans="5:5" x14ac:dyDescent="0.25">
      <c r="E52" s="25"/>
    </row>
    <row r="53" spans="5:5" x14ac:dyDescent="0.25">
      <c r="E53" s="25"/>
    </row>
    <row r="54" spans="5:5" x14ac:dyDescent="0.25">
      <c r="E54" s="25"/>
    </row>
    <row r="55" spans="5:5" x14ac:dyDescent="0.25">
      <c r="E55" s="25"/>
    </row>
    <row r="56" spans="5:5" x14ac:dyDescent="0.25">
      <c r="E56" s="25"/>
    </row>
    <row r="57" spans="5:5" x14ac:dyDescent="0.25">
      <c r="E57" s="25"/>
    </row>
    <row r="58" spans="5:5" x14ac:dyDescent="0.25">
      <c r="E58" s="2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"/>
  <sheetViews>
    <sheetView topLeftCell="A43" workbookViewId="0">
      <selection activeCell="G51" sqref="G51"/>
    </sheetView>
  </sheetViews>
  <sheetFormatPr baseColWidth="10" defaultColWidth="10.7109375" defaultRowHeight="15" x14ac:dyDescent="0.25"/>
  <cols>
    <col min="3" max="3" width="35.5703125" customWidth="1"/>
    <col min="4" max="4" width="11.42578125" style="29"/>
  </cols>
  <sheetData>
    <row r="1" spans="1:8" x14ac:dyDescent="0.25">
      <c r="E1" s="48"/>
      <c r="F1" s="48"/>
    </row>
    <row r="2" spans="1:8" x14ac:dyDescent="0.25">
      <c r="D2" s="29" t="s">
        <v>755</v>
      </c>
      <c r="E2" s="48" t="s">
        <v>355</v>
      </c>
      <c r="F2" s="48" t="s">
        <v>760</v>
      </c>
    </row>
    <row r="3" spans="1:8" x14ac:dyDescent="0.25">
      <c r="D3" s="29" t="s">
        <v>337</v>
      </c>
      <c r="E3" s="48" t="s">
        <v>369</v>
      </c>
      <c r="F3" s="48" t="s">
        <v>369</v>
      </c>
      <c r="H3" s="46"/>
    </row>
    <row r="4" spans="1:8" ht="15.75" x14ac:dyDescent="0.3">
      <c r="A4" s="23"/>
      <c r="C4" s="22" t="s">
        <v>109</v>
      </c>
      <c r="G4" s="20"/>
    </row>
    <row r="5" spans="1:8" ht="55.5" customHeight="1" x14ac:dyDescent="0.25">
      <c r="B5" t="s">
        <v>276</v>
      </c>
      <c r="C5" s="19" t="s">
        <v>756</v>
      </c>
      <c r="D5" s="29">
        <v>3.3</v>
      </c>
      <c r="E5">
        <f>D5*Adaptadores!$A$2</f>
        <v>200.70599999999999</v>
      </c>
      <c r="F5" s="25">
        <f>E5/1.1</f>
        <v>182.45999999999998</v>
      </c>
      <c r="G5" s="21"/>
    </row>
    <row r="6" spans="1:8" x14ac:dyDescent="0.25">
      <c r="C6" s="19"/>
      <c r="E6">
        <f>D6*Adaptadores!$A$2</f>
        <v>0</v>
      </c>
      <c r="F6" s="25">
        <f t="shared" ref="F6:F51" si="0">E6/1.1</f>
        <v>0</v>
      </c>
      <c r="G6" s="21"/>
    </row>
    <row r="7" spans="1:8" ht="61.5" customHeight="1" x14ac:dyDescent="0.25">
      <c r="B7" t="s">
        <v>305</v>
      </c>
      <c r="C7" s="19" t="s">
        <v>110</v>
      </c>
      <c r="D7" s="29">
        <v>33</v>
      </c>
      <c r="E7">
        <f>D7*Adaptadores!$A$2</f>
        <v>2007.06</v>
      </c>
      <c r="F7" s="25">
        <f t="shared" si="0"/>
        <v>1824.6</v>
      </c>
      <c r="G7" s="21"/>
    </row>
    <row r="8" spans="1:8" ht="61.5" customHeight="1" x14ac:dyDescent="0.25">
      <c r="B8" t="s">
        <v>338</v>
      </c>
      <c r="C8" s="19" t="s">
        <v>339</v>
      </c>
      <c r="D8" s="29">
        <v>21</v>
      </c>
      <c r="E8">
        <f>D8*Adaptadores!$A$2</f>
        <v>1277.22</v>
      </c>
      <c r="F8" s="25">
        <f t="shared" si="0"/>
        <v>1161.1090909090908</v>
      </c>
      <c r="G8" s="21"/>
    </row>
    <row r="9" spans="1:8" x14ac:dyDescent="0.25">
      <c r="B9" t="s">
        <v>433</v>
      </c>
      <c r="C9" s="19" t="s">
        <v>434</v>
      </c>
      <c r="D9" s="29">
        <v>9.6999999999999993</v>
      </c>
      <c r="E9">
        <f>D9*Adaptadores!$A$2</f>
        <v>589.95399999999995</v>
      </c>
      <c r="F9" s="25">
        <f t="shared" si="0"/>
        <v>536.32181818181812</v>
      </c>
      <c r="G9" s="21"/>
    </row>
    <row r="10" spans="1:8" x14ac:dyDescent="0.25">
      <c r="C10" s="19"/>
      <c r="F10" s="25">
        <f t="shared" si="0"/>
        <v>0</v>
      </c>
      <c r="G10" s="21"/>
    </row>
    <row r="11" spans="1:8" ht="64.5" customHeight="1" x14ac:dyDescent="0.25">
      <c r="B11" t="s">
        <v>304</v>
      </c>
      <c r="C11" s="19" t="s">
        <v>111</v>
      </c>
      <c r="D11" s="29">
        <v>10.7</v>
      </c>
      <c r="E11">
        <f>D11*Adaptadores!$A$2</f>
        <v>650.774</v>
      </c>
      <c r="F11" s="25">
        <f t="shared" si="0"/>
        <v>591.61272727272717</v>
      </c>
      <c r="G11" s="21"/>
    </row>
    <row r="12" spans="1:8" x14ac:dyDescent="0.25">
      <c r="B12" t="s">
        <v>277</v>
      </c>
      <c r="C12" s="19" t="s">
        <v>112</v>
      </c>
      <c r="D12" s="29">
        <v>82</v>
      </c>
      <c r="F12" s="25">
        <f t="shared" si="0"/>
        <v>0</v>
      </c>
      <c r="G12" s="21"/>
    </row>
    <row r="13" spans="1:8" ht="54" customHeight="1" x14ac:dyDescent="0.25">
      <c r="B13" t="s">
        <v>278</v>
      </c>
      <c r="C13" s="19" t="s">
        <v>113</v>
      </c>
      <c r="D13" s="29">
        <v>260</v>
      </c>
      <c r="E13">
        <f>D13*Adaptadores!$A$2</f>
        <v>15813.2</v>
      </c>
      <c r="F13" s="25">
        <f t="shared" si="0"/>
        <v>14375.636363636364</v>
      </c>
      <c r="G13" s="21"/>
    </row>
    <row r="14" spans="1:8" ht="54" customHeight="1" x14ac:dyDescent="0.25">
      <c r="B14" t="s">
        <v>279</v>
      </c>
      <c r="C14" s="19" t="s">
        <v>114</v>
      </c>
      <c r="D14" s="29">
        <v>158</v>
      </c>
      <c r="E14">
        <f>D14*Adaptadores!$A$2</f>
        <v>9609.56</v>
      </c>
      <c r="F14" s="25">
        <f t="shared" si="0"/>
        <v>8735.9636363636346</v>
      </c>
      <c r="G14" s="21"/>
    </row>
    <row r="15" spans="1:8" ht="54" customHeight="1" x14ac:dyDescent="0.25">
      <c r="B15" t="s">
        <v>280</v>
      </c>
      <c r="C15" s="19" t="s">
        <v>115</v>
      </c>
      <c r="D15" s="29">
        <v>161</v>
      </c>
      <c r="E15">
        <f>D15*Adaptadores!$A$2</f>
        <v>9792.02</v>
      </c>
      <c r="F15" s="25">
        <f t="shared" si="0"/>
        <v>8901.8363636363629</v>
      </c>
      <c r="G15" s="21"/>
    </row>
    <row r="16" spans="1:8" x14ac:dyDescent="0.25">
      <c r="C16" s="24"/>
      <c r="F16" s="25">
        <f t="shared" si="0"/>
        <v>0</v>
      </c>
    </row>
    <row r="17" spans="2:6" x14ac:dyDescent="0.25">
      <c r="C17" s="24"/>
      <c r="F17" s="25">
        <f t="shared" si="0"/>
        <v>0</v>
      </c>
    </row>
    <row r="18" spans="2:6" ht="40.5" customHeight="1" x14ac:dyDescent="0.25">
      <c r="B18" t="s">
        <v>285</v>
      </c>
      <c r="C18" s="24" t="s">
        <v>286</v>
      </c>
      <c r="E18">
        <f>D18*Adaptadores!$A$2</f>
        <v>0</v>
      </c>
      <c r="F18" s="25">
        <f t="shared" si="0"/>
        <v>0</v>
      </c>
    </row>
    <row r="19" spans="2:6" ht="52.5" customHeight="1" x14ac:dyDescent="0.25">
      <c r="B19" t="s">
        <v>288</v>
      </c>
      <c r="C19" s="24" t="s">
        <v>287</v>
      </c>
      <c r="E19">
        <f>D19*Adaptadores!$A$2</f>
        <v>0</v>
      </c>
      <c r="F19" s="25">
        <f t="shared" si="0"/>
        <v>0</v>
      </c>
    </row>
    <row r="20" spans="2:6" x14ac:dyDescent="0.25">
      <c r="E20">
        <f>D20*Adaptadores!$A$2</f>
        <v>0</v>
      </c>
      <c r="F20" s="25">
        <f t="shared" si="0"/>
        <v>0</v>
      </c>
    </row>
    <row r="21" spans="2:6" ht="71.25" customHeight="1" x14ac:dyDescent="0.25">
      <c r="B21" t="s">
        <v>378</v>
      </c>
      <c r="C21" t="s">
        <v>375</v>
      </c>
      <c r="D21" s="29">
        <v>7.2</v>
      </c>
      <c r="E21">
        <f>D21*Adaptadores!$A$2</f>
        <v>437.904</v>
      </c>
      <c r="F21" s="25">
        <f t="shared" si="0"/>
        <v>398.09454545454543</v>
      </c>
    </row>
    <row r="22" spans="2:6" ht="59.25" customHeight="1" x14ac:dyDescent="0.25">
      <c r="B22" t="s">
        <v>444</v>
      </c>
      <c r="C22" t="s">
        <v>376</v>
      </c>
      <c r="D22" s="29">
        <v>14.85</v>
      </c>
      <c r="E22">
        <f>D22*Adaptadores!$A$2</f>
        <v>903.17700000000002</v>
      </c>
      <c r="F22" s="25">
        <f t="shared" si="0"/>
        <v>821.06999999999994</v>
      </c>
    </row>
    <row r="23" spans="2:6" ht="66" customHeight="1" x14ac:dyDescent="0.25">
      <c r="B23" t="s">
        <v>275</v>
      </c>
      <c r="C23" t="s">
        <v>377</v>
      </c>
      <c r="D23" s="29">
        <v>22.5</v>
      </c>
      <c r="E23">
        <f>D23*Adaptadores!$A$2</f>
        <v>1368.45</v>
      </c>
      <c r="F23" s="25">
        <f t="shared" si="0"/>
        <v>1244.0454545454545</v>
      </c>
    </row>
    <row r="24" spans="2:6" ht="70.5" customHeight="1" x14ac:dyDescent="0.25">
      <c r="B24" t="s">
        <v>415</v>
      </c>
      <c r="C24" s="1" t="s">
        <v>415</v>
      </c>
      <c r="D24" s="27">
        <v>195</v>
      </c>
      <c r="E24">
        <f>D24*Adaptadores!$A$2</f>
        <v>11859.9</v>
      </c>
      <c r="F24" s="25">
        <f t="shared" si="0"/>
        <v>10781.727272727272</v>
      </c>
    </row>
    <row r="25" spans="2:6" ht="62.25" customHeight="1" x14ac:dyDescent="0.25">
      <c r="B25" t="s">
        <v>432</v>
      </c>
      <c r="C25" s="1" t="s">
        <v>432</v>
      </c>
      <c r="D25" s="27">
        <v>260</v>
      </c>
      <c r="E25">
        <f>D25*Adaptadores!$A$2</f>
        <v>15813.2</v>
      </c>
      <c r="F25" s="25">
        <f t="shared" si="0"/>
        <v>14375.636363636364</v>
      </c>
    </row>
    <row r="26" spans="2:6" ht="36.75" customHeight="1" x14ac:dyDescent="0.25">
      <c r="B26" t="s">
        <v>445</v>
      </c>
      <c r="C26" t="s">
        <v>506</v>
      </c>
      <c r="D26" s="29">
        <v>69</v>
      </c>
      <c r="E26">
        <f>D26*Adaptadores!$A$2</f>
        <v>4196.58</v>
      </c>
      <c r="F26" s="25">
        <f t="shared" si="0"/>
        <v>3815.0727272727268</v>
      </c>
    </row>
    <row r="27" spans="2:6" ht="54.75" customHeight="1" x14ac:dyDescent="0.25">
      <c r="B27" t="s">
        <v>490</v>
      </c>
      <c r="C27" t="s">
        <v>491</v>
      </c>
      <c r="D27" s="29">
        <v>34</v>
      </c>
      <c r="E27">
        <f>D27*Adaptadores!$A$2</f>
        <v>2067.88</v>
      </c>
      <c r="F27" s="25">
        <f t="shared" si="0"/>
        <v>1879.890909090909</v>
      </c>
    </row>
    <row r="28" spans="2:6" ht="64.5" customHeight="1" x14ac:dyDescent="0.25">
      <c r="B28" t="s">
        <v>493</v>
      </c>
      <c r="C28" t="s">
        <v>492</v>
      </c>
      <c r="D28" s="29">
        <v>6</v>
      </c>
      <c r="E28">
        <f>D28*Adaptadores!$A$2</f>
        <v>364.92</v>
      </c>
      <c r="F28" s="25">
        <f t="shared" si="0"/>
        <v>331.74545454545455</v>
      </c>
    </row>
    <row r="29" spans="2:6" x14ac:dyDescent="0.25">
      <c r="B29" t="s">
        <v>504</v>
      </c>
      <c r="C29" t="s">
        <v>505</v>
      </c>
      <c r="D29" s="29">
        <v>9.85</v>
      </c>
      <c r="E29">
        <f>D29*Adaptadores!$A$2</f>
        <v>599.077</v>
      </c>
      <c r="F29" s="25">
        <f t="shared" si="0"/>
        <v>544.61545454545455</v>
      </c>
    </row>
    <row r="30" spans="2:6" x14ac:dyDescent="0.25">
      <c r="B30" t="s">
        <v>601</v>
      </c>
      <c r="C30" t="s">
        <v>620</v>
      </c>
      <c r="D30" s="29">
        <v>13.5</v>
      </c>
      <c r="E30">
        <f>D30*Adaptadores!$A$2</f>
        <v>821.07</v>
      </c>
      <c r="F30" s="25">
        <f t="shared" si="0"/>
        <v>746.42727272727268</v>
      </c>
    </row>
    <row r="31" spans="2:6" x14ac:dyDescent="0.25">
      <c r="B31" t="s">
        <v>602</v>
      </c>
      <c r="C31" t="s">
        <v>621</v>
      </c>
      <c r="D31" s="29">
        <v>11.35</v>
      </c>
      <c r="E31">
        <f>D31*Adaptadores!$A$2</f>
        <v>690.30700000000002</v>
      </c>
      <c r="F31" s="25">
        <f t="shared" si="0"/>
        <v>627.55181818181813</v>
      </c>
    </row>
    <row r="32" spans="2:6" x14ac:dyDescent="0.25">
      <c r="B32" t="s">
        <v>603</v>
      </c>
      <c r="C32" t="s">
        <v>622</v>
      </c>
      <c r="D32" s="29">
        <v>19.2</v>
      </c>
      <c r="E32">
        <f>D32*Adaptadores!$A$2</f>
        <v>1167.7439999999999</v>
      </c>
      <c r="F32" s="25">
        <f t="shared" si="0"/>
        <v>1061.5854545454545</v>
      </c>
    </row>
    <row r="33" spans="2:6" x14ac:dyDescent="0.25">
      <c r="B33" t="s">
        <v>604</v>
      </c>
      <c r="C33" t="s">
        <v>623</v>
      </c>
      <c r="D33" s="29">
        <v>19.2</v>
      </c>
      <c r="E33">
        <f>D33*Adaptadores!$A$2</f>
        <v>1167.7439999999999</v>
      </c>
      <c r="F33" s="25">
        <f t="shared" si="0"/>
        <v>1061.5854545454545</v>
      </c>
    </row>
    <row r="34" spans="2:6" x14ac:dyDescent="0.25">
      <c r="B34" t="s">
        <v>605</v>
      </c>
      <c r="C34" t="s">
        <v>624</v>
      </c>
      <c r="D34" s="29">
        <v>19.2</v>
      </c>
      <c r="E34">
        <f>D34*Adaptadores!$A$2</f>
        <v>1167.7439999999999</v>
      </c>
      <c r="F34" s="25">
        <f t="shared" si="0"/>
        <v>1061.5854545454545</v>
      </c>
    </row>
    <row r="35" spans="2:6" x14ac:dyDescent="0.25">
      <c r="B35" t="s">
        <v>606</v>
      </c>
      <c r="C35" t="s">
        <v>625</v>
      </c>
      <c r="D35" s="29">
        <v>15.7</v>
      </c>
      <c r="E35">
        <f>D35*Adaptadores!$A$2</f>
        <v>954.87399999999991</v>
      </c>
      <c r="F35" s="25">
        <f t="shared" si="0"/>
        <v>868.06727272727255</v>
      </c>
    </row>
    <row r="36" spans="2:6" x14ac:dyDescent="0.25">
      <c r="B36" t="s">
        <v>607</v>
      </c>
      <c r="C36" t="s">
        <v>626</v>
      </c>
      <c r="D36" s="29">
        <v>17.2</v>
      </c>
      <c r="E36">
        <f>D36*Adaptadores!$A$2</f>
        <v>1046.104</v>
      </c>
      <c r="F36" s="25">
        <f t="shared" si="0"/>
        <v>951.00363636363636</v>
      </c>
    </row>
    <row r="37" spans="2:6" x14ac:dyDescent="0.25">
      <c r="B37" t="s">
        <v>608</v>
      </c>
      <c r="C37" t="s">
        <v>628</v>
      </c>
      <c r="D37" s="29">
        <v>13.5</v>
      </c>
      <c r="E37">
        <f>D37*Adaptadores!$A$2</f>
        <v>821.07</v>
      </c>
      <c r="F37" s="25">
        <f t="shared" si="0"/>
        <v>746.42727272727268</v>
      </c>
    </row>
    <row r="38" spans="2:6" x14ac:dyDescent="0.25">
      <c r="B38" t="s">
        <v>609</v>
      </c>
      <c r="C38" t="s">
        <v>627</v>
      </c>
      <c r="D38" s="29">
        <v>13.5</v>
      </c>
      <c r="E38">
        <f>D38*Adaptadores!$A$2</f>
        <v>821.07</v>
      </c>
      <c r="F38" s="25">
        <f t="shared" si="0"/>
        <v>746.42727272727268</v>
      </c>
    </row>
    <row r="39" spans="2:6" x14ac:dyDescent="0.25">
      <c r="B39" t="s">
        <v>610</v>
      </c>
      <c r="C39" t="s">
        <v>629</v>
      </c>
      <c r="D39" s="29">
        <v>15.5</v>
      </c>
      <c r="E39">
        <f>D39*Adaptadores!$A$2</f>
        <v>942.71</v>
      </c>
      <c r="F39" s="25">
        <f t="shared" si="0"/>
        <v>857.0090909090909</v>
      </c>
    </row>
    <row r="40" spans="2:6" x14ac:dyDescent="0.25">
      <c r="B40" t="s">
        <v>611</v>
      </c>
      <c r="C40" t="s">
        <v>630</v>
      </c>
      <c r="D40" s="29">
        <v>13.5</v>
      </c>
      <c r="E40">
        <f>D40*Adaptadores!$A$2</f>
        <v>821.07</v>
      </c>
      <c r="F40" s="25">
        <f t="shared" si="0"/>
        <v>746.42727272727268</v>
      </c>
    </row>
    <row r="41" spans="2:6" x14ac:dyDescent="0.25">
      <c r="B41" t="s">
        <v>612</v>
      </c>
      <c r="C41" t="s">
        <v>631</v>
      </c>
      <c r="D41" s="29">
        <v>15.5</v>
      </c>
      <c r="E41">
        <f>D41*Adaptadores!$A$2</f>
        <v>942.71</v>
      </c>
      <c r="F41" s="25">
        <f t="shared" si="0"/>
        <v>857.0090909090909</v>
      </c>
    </row>
    <row r="42" spans="2:6" x14ac:dyDescent="0.25">
      <c r="B42" t="s">
        <v>613</v>
      </c>
      <c r="C42" t="s">
        <v>632</v>
      </c>
      <c r="D42" s="29">
        <v>13.5</v>
      </c>
      <c r="E42">
        <f>D42*Adaptadores!$A$2</f>
        <v>821.07</v>
      </c>
      <c r="F42" s="25">
        <f t="shared" si="0"/>
        <v>746.42727272727268</v>
      </c>
    </row>
    <row r="43" spans="2:6" x14ac:dyDescent="0.25">
      <c r="B43" t="s">
        <v>614</v>
      </c>
      <c r="C43" t="s">
        <v>633</v>
      </c>
      <c r="D43" s="29">
        <v>13.5</v>
      </c>
      <c r="E43">
        <f>D43*Adaptadores!$A$2</f>
        <v>821.07</v>
      </c>
      <c r="F43" s="25">
        <f t="shared" si="0"/>
        <v>746.42727272727268</v>
      </c>
    </row>
    <row r="44" spans="2:6" x14ac:dyDescent="0.25">
      <c r="B44" t="s">
        <v>615</v>
      </c>
      <c r="C44" t="s">
        <v>634</v>
      </c>
      <c r="D44" s="29">
        <v>15.5</v>
      </c>
      <c r="E44">
        <f>D44*Adaptadores!$A$2</f>
        <v>942.71</v>
      </c>
      <c r="F44" s="25">
        <f t="shared" si="0"/>
        <v>857.0090909090909</v>
      </c>
    </row>
    <row r="45" spans="2:6" x14ac:dyDescent="0.25">
      <c r="B45" t="s">
        <v>616</v>
      </c>
      <c r="C45" t="s">
        <v>635</v>
      </c>
      <c r="D45" s="29">
        <v>10.35</v>
      </c>
      <c r="E45">
        <f>D45*Adaptadores!$A$2</f>
        <v>629.48699999999997</v>
      </c>
      <c r="F45" s="25">
        <f t="shared" si="0"/>
        <v>572.26090909090897</v>
      </c>
    </row>
    <row r="46" spans="2:6" x14ac:dyDescent="0.25">
      <c r="B46" t="s">
        <v>617</v>
      </c>
      <c r="C46" t="s">
        <v>636</v>
      </c>
      <c r="D46" s="29">
        <v>15.7</v>
      </c>
      <c r="E46">
        <f>D46*Adaptadores!$A$2</f>
        <v>954.87399999999991</v>
      </c>
      <c r="F46" s="25">
        <f t="shared" si="0"/>
        <v>868.06727272727255</v>
      </c>
    </row>
    <row r="47" spans="2:6" x14ac:dyDescent="0.25">
      <c r="B47" t="s">
        <v>618</v>
      </c>
      <c r="C47" t="s">
        <v>637</v>
      </c>
      <c r="D47" s="29">
        <v>11.5</v>
      </c>
      <c r="E47">
        <f>D47*Adaptadores!$A$2</f>
        <v>699.43</v>
      </c>
      <c r="F47" s="25">
        <f t="shared" si="0"/>
        <v>635.84545454545446</v>
      </c>
    </row>
    <row r="48" spans="2:6" x14ac:dyDescent="0.25">
      <c r="B48" t="s">
        <v>619</v>
      </c>
      <c r="C48" t="s">
        <v>638</v>
      </c>
      <c r="D48" s="29">
        <v>10.199999999999999</v>
      </c>
      <c r="E48">
        <f>D48*Adaptadores!$A$2</f>
        <v>620.36399999999992</v>
      </c>
      <c r="F48" s="25">
        <f t="shared" si="0"/>
        <v>563.96727272727264</v>
      </c>
    </row>
    <row r="49" spans="2:6" x14ac:dyDescent="0.25">
      <c r="B49" t="s">
        <v>659</v>
      </c>
      <c r="C49" t="s">
        <v>660</v>
      </c>
      <c r="D49" s="29">
        <v>36</v>
      </c>
      <c r="E49">
        <f>D49*Adaptadores!$A$2</f>
        <v>2189.52</v>
      </c>
      <c r="F49" s="25">
        <f t="shared" si="0"/>
        <v>1990.4727272727271</v>
      </c>
    </row>
    <row r="50" spans="2:6" x14ac:dyDescent="0.25">
      <c r="B50" t="s">
        <v>765</v>
      </c>
      <c r="C50" t="s">
        <v>757</v>
      </c>
      <c r="D50" s="29">
        <v>42.35</v>
      </c>
      <c r="E50">
        <f>D50*Adaptadores!$A$2</f>
        <v>2575.7270000000003</v>
      </c>
      <c r="F50" s="25">
        <f t="shared" si="0"/>
        <v>2341.5700000000002</v>
      </c>
    </row>
    <row r="51" spans="2:6" x14ac:dyDescent="0.25">
      <c r="B51" t="s">
        <v>766</v>
      </c>
      <c r="C51" t="s">
        <v>758</v>
      </c>
      <c r="D51" s="29">
        <v>33</v>
      </c>
      <c r="E51">
        <f>D51*Adaptadores!$A$2</f>
        <v>2007.06</v>
      </c>
      <c r="F51" s="25">
        <f t="shared" si="0"/>
        <v>1824.6</v>
      </c>
    </row>
    <row r="52" spans="2:6" x14ac:dyDescent="0.25">
      <c r="E52">
        <f>D52*Adaptadores!$A$2</f>
        <v>0</v>
      </c>
    </row>
  </sheetData>
  <phoneticPr fontId="19" type="noConversion"/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3"/>
  <sheetViews>
    <sheetView topLeftCell="A31" workbookViewId="0">
      <selection activeCell="A33" sqref="A33:XFD37"/>
    </sheetView>
  </sheetViews>
  <sheetFormatPr baseColWidth="10" defaultColWidth="10.7109375" defaultRowHeight="15" x14ac:dyDescent="0.25"/>
  <cols>
    <col min="3" max="3" width="43.140625" customWidth="1"/>
    <col min="4" max="5" width="9.140625" customWidth="1"/>
  </cols>
  <sheetData>
    <row r="1" spans="1:7" ht="15.75" x14ac:dyDescent="0.3">
      <c r="A1" s="9" t="s">
        <v>73</v>
      </c>
    </row>
    <row r="2" spans="1:7" ht="15.75" x14ac:dyDescent="0.3">
      <c r="A2" s="9"/>
      <c r="D2" s="27" t="s">
        <v>370</v>
      </c>
      <c r="E2" s="48" t="s">
        <v>355</v>
      </c>
      <c r="F2" s="48" t="s">
        <v>760</v>
      </c>
    </row>
    <row r="3" spans="1:7" x14ac:dyDescent="0.25">
      <c r="B3" s="1"/>
      <c r="C3" s="1"/>
      <c r="D3" t="s">
        <v>337</v>
      </c>
      <c r="E3" s="57" t="s">
        <v>369</v>
      </c>
      <c r="F3" s="48" t="s">
        <v>369</v>
      </c>
      <c r="G3" s="34"/>
    </row>
    <row r="4" spans="1:7" ht="72" customHeight="1" x14ac:dyDescent="0.25">
      <c r="B4" s="1" t="s">
        <v>352</v>
      </c>
      <c r="C4" t="s">
        <v>353</v>
      </c>
      <c r="D4" s="27">
        <v>25.5</v>
      </c>
      <c r="E4">
        <f>D4*Adaptadores!$A$2</f>
        <v>1550.91</v>
      </c>
      <c r="F4" s="25">
        <f>E4/1.1</f>
        <v>1409.9181818181817</v>
      </c>
      <c r="G4" s="25"/>
    </row>
    <row r="5" spans="1:7" ht="47.25" customHeight="1" x14ac:dyDescent="0.25">
      <c r="B5" t="s">
        <v>259</v>
      </c>
      <c r="C5" t="s">
        <v>74</v>
      </c>
      <c r="D5" s="27">
        <v>100</v>
      </c>
      <c r="E5">
        <f>D5*Adaptadores!$A$2</f>
        <v>6082</v>
      </c>
      <c r="F5" s="25">
        <f t="shared" ref="F5:F31" si="0">E5/1.1</f>
        <v>5529.090909090909</v>
      </c>
      <c r="G5" s="25"/>
    </row>
    <row r="6" spans="1:7" ht="59.25" customHeight="1" x14ac:dyDescent="0.25">
      <c r="B6" s="1" t="s">
        <v>201</v>
      </c>
      <c r="C6" t="s">
        <v>258</v>
      </c>
      <c r="D6" s="27">
        <v>55</v>
      </c>
      <c r="E6">
        <f>D6*Adaptadores!$A$2</f>
        <v>3345.1</v>
      </c>
      <c r="F6" s="25">
        <f t="shared" si="0"/>
        <v>3040.9999999999995</v>
      </c>
      <c r="G6" s="25"/>
    </row>
    <row r="7" spans="1:7" ht="60" customHeight="1" x14ac:dyDescent="0.25">
      <c r="B7" s="7" t="s">
        <v>303</v>
      </c>
      <c r="C7" s="8" t="s">
        <v>23</v>
      </c>
      <c r="D7" s="27">
        <v>50</v>
      </c>
      <c r="E7">
        <f>D7*Adaptadores!$A$2</f>
        <v>3041</v>
      </c>
      <c r="F7" s="25">
        <f t="shared" si="0"/>
        <v>2764.5454545454545</v>
      </c>
      <c r="G7" s="25"/>
    </row>
    <row r="8" spans="1:7" x14ac:dyDescent="0.25">
      <c r="B8" s="1"/>
      <c r="C8" s="1"/>
      <c r="D8" s="27"/>
      <c r="F8" s="25"/>
      <c r="G8" s="25"/>
    </row>
    <row r="9" spans="1:7" x14ac:dyDescent="0.25">
      <c r="D9" s="27"/>
      <c r="F9" s="25"/>
      <c r="G9" s="25"/>
    </row>
    <row r="10" spans="1:7" ht="51" customHeight="1" x14ac:dyDescent="0.25">
      <c r="B10" s="1" t="s">
        <v>302</v>
      </c>
      <c r="C10" t="s">
        <v>75</v>
      </c>
      <c r="D10" s="27">
        <v>55</v>
      </c>
      <c r="E10">
        <f>D10*Adaptadores!$A$2</f>
        <v>3345.1</v>
      </c>
      <c r="F10" s="25">
        <f t="shared" si="0"/>
        <v>3040.9999999999995</v>
      </c>
      <c r="G10" s="25"/>
    </row>
    <row r="11" spans="1:7" ht="51" customHeight="1" x14ac:dyDescent="0.25">
      <c r="B11" s="1" t="s">
        <v>399</v>
      </c>
      <c r="C11" t="s">
        <v>75</v>
      </c>
      <c r="D11" s="27">
        <v>58</v>
      </c>
      <c r="E11">
        <f>D11*Adaptadores!$A$2</f>
        <v>3527.56</v>
      </c>
      <c r="F11" s="25">
        <f t="shared" si="0"/>
        <v>3206.8727272727269</v>
      </c>
      <c r="G11" s="25"/>
    </row>
    <row r="12" spans="1:7" x14ac:dyDescent="0.25">
      <c r="B12" s="1"/>
      <c r="D12" s="27"/>
      <c r="F12" s="25"/>
      <c r="G12" s="25"/>
    </row>
    <row r="13" spans="1:7" x14ac:dyDescent="0.25">
      <c r="B13" s="1"/>
      <c r="C13" t="s">
        <v>414</v>
      </c>
      <c r="D13" s="27"/>
      <c r="F13" s="25"/>
      <c r="G13" s="25"/>
    </row>
    <row r="14" spans="1:7" x14ac:dyDescent="0.25">
      <c r="B14" s="1"/>
      <c r="D14" s="27"/>
      <c r="F14" s="25"/>
      <c r="G14" s="25"/>
    </row>
    <row r="15" spans="1:7" x14ac:dyDescent="0.25">
      <c r="B15" s="1"/>
      <c r="D15" s="27"/>
      <c r="F15" s="25"/>
      <c r="G15" s="25"/>
    </row>
    <row r="16" spans="1:7" x14ac:dyDescent="0.25">
      <c r="E16">
        <f>D16*Adaptadores!$A$2</f>
        <v>0</v>
      </c>
      <c r="F16" s="25">
        <f t="shared" si="0"/>
        <v>0</v>
      </c>
    </row>
    <row r="17" spans="2:7" ht="48.75" customHeight="1" x14ac:dyDescent="0.25">
      <c r="B17" s="5" t="s">
        <v>78</v>
      </c>
      <c r="C17" s="5" t="s">
        <v>207</v>
      </c>
      <c r="D17" s="27">
        <v>11</v>
      </c>
      <c r="E17">
        <f>D17*Adaptadores!$A$2</f>
        <v>669.02</v>
      </c>
      <c r="F17" s="25">
        <f t="shared" si="0"/>
        <v>608.19999999999993</v>
      </c>
      <c r="G17" s="25"/>
    </row>
    <row r="18" spans="2:7" ht="44.25" customHeight="1" x14ac:dyDescent="0.25">
      <c r="B18" t="s">
        <v>209</v>
      </c>
      <c r="C18" t="s">
        <v>208</v>
      </c>
      <c r="D18" s="27">
        <v>26</v>
      </c>
      <c r="E18">
        <f>D18*Adaptadores!$A$2</f>
        <v>1581.32</v>
      </c>
      <c r="F18" s="25">
        <f t="shared" si="0"/>
        <v>1437.5636363636361</v>
      </c>
      <c r="G18" s="25"/>
    </row>
    <row r="19" spans="2:7" ht="51" customHeight="1" x14ac:dyDescent="0.25">
      <c r="B19" s="5" t="s">
        <v>4</v>
      </c>
      <c r="C19" s="5" t="s">
        <v>260</v>
      </c>
      <c r="D19" s="27">
        <v>13</v>
      </c>
      <c r="E19">
        <f>D19*Adaptadores!$A$2</f>
        <v>790.66</v>
      </c>
      <c r="F19" s="25">
        <f t="shared" si="0"/>
        <v>718.78181818181804</v>
      </c>
      <c r="G19" s="25"/>
    </row>
    <row r="20" spans="2:7" ht="63" customHeight="1" x14ac:dyDescent="0.25">
      <c r="B20" s="5" t="s">
        <v>5</v>
      </c>
      <c r="C20" s="5" t="s">
        <v>261</v>
      </c>
      <c r="D20" s="27">
        <v>14.3</v>
      </c>
      <c r="E20">
        <f>D20*Adaptadores!$A$2</f>
        <v>869.726</v>
      </c>
      <c r="F20" s="25">
        <f t="shared" si="0"/>
        <v>790.66</v>
      </c>
      <c r="G20" s="25"/>
    </row>
    <row r="21" spans="2:7" ht="70.5" customHeight="1" x14ac:dyDescent="0.25">
      <c r="B21" s="1" t="s">
        <v>165</v>
      </c>
      <c r="C21" s="1" t="s">
        <v>392</v>
      </c>
      <c r="D21" s="27">
        <v>14.5</v>
      </c>
      <c r="E21">
        <f>D21*Adaptadores!$A$2</f>
        <v>881.89</v>
      </c>
      <c r="F21" s="25">
        <f t="shared" si="0"/>
        <v>801.71818181818173</v>
      </c>
      <c r="G21" s="25"/>
    </row>
    <row r="22" spans="2:7" ht="62.25" customHeight="1" x14ac:dyDescent="0.25">
      <c r="B22" s="1" t="s">
        <v>166</v>
      </c>
      <c r="C22" s="1" t="s">
        <v>263</v>
      </c>
      <c r="D22" s="27">
        <v>22.5</v>
      </c>
      <c r="E22">
        <f>D22*Adaptadores!$A$2</f>
        <v>1368.45</v>
      </c>
      <c r="F22" s="25">
        <f t="shared" si="0"/>
        <v>1244.0454545454545</v>
      </c>
      <c r="G22" s="25"/>
    </row>
    <row r="23" spans="2:7" ht="42.75" customHeight="1" x14ac:dyDescent="0.25">
      <c r="B23" t="s">
        <v>147</v>
      </c>
      <c r="C23" t="s">
        <v>262</v>
      </c>
      <c r="D23" s="27">
        <v>22</v>
      </c>
      <c r="E23">
        <f>D23*Adaptadores!$A$2</f>
        <v>1338.04</v>
      </c>
      <c r="F23" s="25">
        <f t="shared" si="0"/>
        <v>1216.3999999999999</v>
      </c>
      <c r="G23" s="25"/>
    </row>
    <row r="24" spans="2:7" ht="43.5" customHeight="1" x14ac:dyDescent="0.25">
      <c r="B24" t="s">
        <v>148</v>
      </c>
      <c r="C24" s="1" t="s">
        <v>167</v>
      </c>
      <c r="D24" s="27">
        <v>4.0999999999999996</v>
      </c>
      <c r="E24">
        <f>D24*Adaptadores!$A$2</f>
        <v>249.36199999999997</v>
      </c>
      <c r="F24" s="25">
        <f t="shared" si="0"/>
        <v>226.69272727272721</v>
      </c>
      <c r="G24" s="25"/>
    </row>
    <row r="25" spans="2:7" ht="47.25" customHeight="1" x14ac:dyDescent="0.25">
      <c r="B25" t="s">
        <v>146</v>
      </c>
      <c r="C25" s="5" t="s">
        <v>149</v>
      </c>
      <c r="D25" s="27">
        <v>20</v>
      </c>
      <c r="E25">
        <f>D25*Adaptadores!$A$2</f>
        <v>1216.4000000000001</v>
      </c>
      <c r="F25" s="25">
        <f t="shared" si="0"/>
        <v>1105.8181818181818</v>
      </c>
      <c r="G25" s="25"/>
    </row>
    <row r="26" spans="2:7" ht="60" customHeight="1" x14ac:dyDescent="0.25">
      <c r="B26" s="5" t="s">
        <v>217</v>
      </c>
      <c r="C26" s="5" t="s">
        <v>32</v>
      </c>
      <c r="D26" s="27">
        <v>5</v>
      </c>
      <c r="E26">
        <f>D26*Adaptadores!$A$2</f>
        <v>304.10000000000002</v>
      </c>
      <c r="F26" s="25">
        <f t="shared" si="0"/>
        <v>276.45454545454544</v>
      </c>
      <c r="G26" s="25"/>
    </row>
    <row r="27" spans="2:7" ht="48.75" customHeight="1" x14ac:dyDescent="0.25">
      <c r="B27" t="s">
        <v>38</v>
      </c>
      <c r="C27" t="s">
        <v>345</v>
      </c>
      <c r="D27" s="28">
        <v>13</v>
      </c>
      <c r="E27">
        <f>D27*Adaptadores!$A$2</f>
        <v>790.66</v>
      </c>
      <c r="F27" s="25">
        <f t="shared" si="0"/>
        <v>718.78181818181804</v>
      </c>
      <c r="G27" s="25"/>
    </row>
    <row r="28" spans="2:7" ht="48" customHeight="1" x14ac:dyDescent="0.25">
      <c r="B28" t="s">
        <v>68</v>
      </c>
      <c r="C28" t="s">
        <v>343</v>
      </c>
      <c r="D28" s="27">
        <v>13</v>
      </c>
      <c r="E28">
        <f>D28*Adaptadores!$A$2</f>
        <v>790.66</v>
      </c>
      <c r="F28" s="25">
        <f t="shared" si="0"/>
        <v>718.78181818181804</v>
      </c>
      <c r="G28" s="25"/>
    </row>
    <row r="29" spans="2:7" ht="46.5" customHeight="1" x14ac:dyDescent="0.25">
      <c r="B29" t="s">
        <v>147</v>
      </c>
      <c r="C29" t="s">
        <v>391</v>
      </c>
      <c r="D29" s="27">
        <v>20</v>
      </c>
      <c r="E29">
        <f>D29*Adaptadores!$A$2</f>
        <v>1216.4000000000001</v>
      </c>
      <c r="F29" s="25">
        <f t="shared" si="0"/>
        <v>1105.8181818181818</v>
      </c>
      <c r="G29" s="25"/>
    </row>
    <row r="30" spans="2:7" x14ac:dyDescent="0.25">
      <c r="D30" s="29"/>
      <c r="F30" s="25"/>
    </row>
    <row r="31" spans="2:7" ht="55.5" customHeight="1" x14ac:dyDescent="0.25">
      <c r="B31" t="s">
        <v>727</v>
      </c>
      <c r="C31" t="s">
        <v>728</v>
      </c>
      <c r="D31" s="29">
        <v>20</v>
      </c>
      <c r="E31">
        <f>D31*Adaptadores!$A$2</f>
        <v>1216.4000000000001</v>
      </c>
      <c r="F31" s="25">
        <f t="shared" si="0"/>
        <v>1105.8181818181818</v>
      </c>
    </row>
    <row r="33" spans="4:6" x14ac:dyDescent="0.25">
      <c r="D33" s="29"/>
      <c r="F33" s="25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Adaptadores</vt:lpstr>
      <vt:lpstr>Bolsos</vt:lpstr>
      <vt:lpstr>Baterias Cargadores y cable</vt:lpstr>
      <vt:lpstr>Carteleria</vt:lpstr>
      <vt:lpstr>Celulares</vt:lpstr>
      <vt:lpstr>Estabilizadores</vt:lpstr>
      <vt:lpstr>Gopro</vt:lpstr>
      <vt:lpstr>Hogar</vt:lpstr>
      <vt:lpstr>Iluminadores</vt:lpstr>
      <vt:lpstr>Microfonos</vt:lpstr>
      <vt:lpstr>Motos</vt:lpstr>
      <vt:lpstr>Tripodes</vt:lpstr>
      <vt:lpstr>Aire libre</vt:lpstr>
      <vt:lpstr>Varios</vt:lpstr>
      <vt:lpstr>Adaptadores!Yunteng_950</vt:lpstr>
    </vt:vector>
  </TitlesOfParts>
  <Manager/>
  <Company>Luffi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Luffi</dc:creator>
  <cp:keywords/>
  <dc:description/>
  <cp:lastModifiedBy>Patricia Sarli</cp:lastModifiedBy>
  <cp:revision/>
  <cp:lastPrinted>2019-10-21T14:08:40Z</cp:lastPrinted>
  <dcterms:created xsi:type="dcterms:W3CDTF">2016-05-09T16:11:09Z</dcterms:created>
  <dcterms:modified xsi:type="dcterms:W3CDTF">2019-10-21T14:18:09Z</dcterms:modified>
  <cp:category/>
  <cp:contentStatus/>
</cp:coreProperties>
</file>